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328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3 Interne Dienste\Support\09-Website\Shop\Shop_Regelwerk\01-Downloads\01_W-Regelwerk inkl W_TPW\Richtlinien\W4-Tools\"/>
    </mc:Choice>
  </mc:AlternateContent>
  <xr:revisionPtr revIDLastSave="0" documentId="13_ncr:1_{0441BD31-EF4E-42B1-A07A-DE7A6CFE8069}" xr6:coauthVersionLast="45" xr6:coauthVersionMax="45" xr10:uidLastSave="{00000000-0000-0000-0000-000000000000}"/>
  <workbookProtection lockStructure="1"/>
  <bookViews>
    <workbookView xWindow="-120" yWindow="-120" windowWidth="25440" windowHeight="15390" xr2:uid="{00000000-000D-0000-FFFF-FFFF00000000}"/>
  </bookViews>
  <sheets>
    <sheet name="Ess press PE" sheetId="4" r:id="rId1"/>
  </sheets>
  <definedNames>
    <definedName name="Diamètre_conduite_en_mètre">#REF!</definedName>
    <definedName name="_xlnm.Print_Area" localSheetId="0">'Ess press PE'!$B$3:$AV$67</definedName>
    <definedName name="Longueur_conduite">#REF!</definedName>
    <definedName name="Rayon_conduite">#REF!</definedName>
    <definedName name="Volume_conduit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59" i="4" l="1"/>
  <c r="M58" i="4"/>
  <c r="S48" i="4"/>
  <c r="L51" i="4" s="1"/>
  <c r="N46" i="4"/>
  <c r="M44" i="4"/>
  <c r="O43" i="4"/>
  <c r="T35" i="4"/>
  <c r="T36" i="4" s="1"/>
  <c r="T37" i="4" s="1"/>
  <c r="N41" i="4" s="1"/>
  <c r="S22" i="4"/>
  <c r="BF9" i="4"/>
  <c r="T38" i="4" l="1"/>
</calcChain>
</file>

<file path=xl/sharedStrings.xml><?xml version="1.0" encoding="utf-8"?>
<sst xmlns="http://schemas.openxmlformats.org/spreadsheetml/2006/main" count="116" uniqueCount="94">
  <si>
    <t>Remplir les cellules en jaune</t>
  </si>
  <si>
    <t>ESSAI DE PRESSION DES CONDUITES EN POLYETHYLENE (PE)
PROCÉDURE PAR CONTRACTION</t>
  </si>
  <si>
    <t>Essai selon la directive SSIGE W4, méthode par chute de pression</t>
  </si>
  <si>
    <t>diam</t>
  </si>
  <si>
    <t>Vk (S8)</t>
  </si>
  <si>
    <t>Vk (S5)</t>
  </si>
  <si>
    <t>Série</t>
  </si>
  <si>
    <t>PN</t>
  </si>
  <si>
    <t>Pab</t>
  </si>
  <si>
    <t>SITUATION</t>
  </si>
  <si>
    <t>S 8</t>
  </si>
  <si>
    <t>S 5</t>
  </si>
  <si>
    <t>Date de l'essai :</t>
  </si>
  <si>
    <t>Zone de pression :</t>
  </si>
  <si>
    <t>Tronçon d'essai de :</t>
  </si>
  <si>
    <t>à</t>
  </si>
  <si>
    <t>N° de plan :</t>
  </si>
  <si>
    <t>Adresse :</t>
  </si>
  <si>
    <t>Responsable de l'essai :</t>
  </si>
  <si>
    <t>Météo</t>
  </si>
  <si>
    <t>Température</t>
  </si>
  <si>
    <t>° C</t>
  </si>
  <si>
    <t>CONDUITE ET PIECES</t>
  </si>
  <si>
    <t>Pose des conduites effectuée par :</t>
  </si>
  <si>
    <t>Pression</t>
  </si>
  <si>
    <t xml:space="preserve">coup de bélier fixé forfaitairement: </t>
  </si>
  <si>
    <t>bars</t>
  </si>
  <si>
    <t>Fabricant du tube :</t>
  </si>
  <si>
    <t>Diamètre extérieur :</t>
  </si>
  <si>
    <t>mm</t>
  </si>
  <si>
    <t>Série :</t>
  </si>
  <si>
    <t>(PN</t>
  </si>
  <si>
    <t>)</t>
  </si>
  <si>
    <t>Longeur totale de la conduite :</t>
  </si>
  <si>
    <t>mètres</t>
  </si>
  <si>
    <t>Longeur du tronçon d'essai :</t>
  </si>
  <si>
    <t>PRÉPARATION DE L'ESSAI</t>
  </si>
  <si>
    <t>Evacuer complétement l'air de la conduite</t>
  </si>
  <si>
    <t>Eviter les essais de pression contre des vannes fermées</t>
  </si>
  <si>
    <t>Placer si possible le manomètre au point bas</t>
  </si>
  <si>
    <t>Vérifier que tout est vérouillé ou buté correctement</t>
  </si>
  <si>
    <t>La température du tube doit rester stable et si possible &lt; 20 °C</t>
  </si>
  <si>
    <t>Nombre de vanne(s) fermée(s)</t>
  </si>
  <si>
    <t>(si obturation par vanne fermée, STP limitée à 16 bars)</t>
  </si>
  <si>
    <t>Si la valeur du coup de bélier a été calculée, valeur :</t>
  </si>
  <si>
    <t>Pression de calcul en régime permanent (DP) :</t>
  </si>
  <si>
    <t>(pression dyn.du réseau)</t>
  </si>
  <si>
    <r>
      <t xml:space="preserve">Pression maximale de calcul (MDP </t>
    </r>
    <r>
      <rPr>
        <vertAlign val="subscript"/>
        <sz val="10"/>
        <rFont val="Arial"/>
        <family val="2"/>
      </rPr>
      <t>a ou b</t>
    </r>
    <r>
      <rPr>
        <sz val="10"/>
        <rFont val="Arial"/>
        <family val="2"/>
      </rPr>
      <t>) :</t>
    </r>
  </si>
  <si>
    <t>Pression d'épreuve du réseau (STP) :</t>
  </si>
  <si>
    <t>STP limitée (si vanne fermée, max 16 bars) :</t>
  </si>
  <si>
    <t>ESSAI PRÉLIMINAIRE</t>
  </si>
  <si>
    <t xml:space="preserve">Faire monter la pression à STP = </t>
  </si>
  <si>
    <t>en moins de 10 minutes</t>
  </si>
  <si>
    <t>et maintenir pendant</t>
  </si>
  <si>
    <t>minutes</t>
  </si>
  <si>
    <t>Heure</t>
  </si>
  <si>
    <t>Soleil</t>
  </si>
  <si>
    <t>Observer un temps de repos d'une heure.</t>
  </si>
  <si>
    <t>Pression au début :</t>
  </si>
  <si>
    <t>h</t>
  </si>
  <si>
    <t>Nuageux</t>
  </si>
  <si>
    <t>La pression doit être supérieure à :</t>
  </si>
  <si>
    <t>Pression après 1 heure</t>
  </si>
  <si>
    <t>Couvert</t>
  </si>
  <si>
    <t>Pluie</t>
  </si>
  <si>
    <t>ESSAI PRINCIPAL ET ESSAI DE PURGE</t>
  </si>
  <si>
    <t>Neige</t>
  </si>
  <si>
    <t xml:space="preserve">Abaisser la pression de ΔPab = </t>
  </si>
  <si>
    <t>en moins de 3 minutes</t>
  </si>
  <si>
    <t>Avant soutirage</t>
  </si>
  <si>
    <t xml:space="preserve">Et mesurer le volume d'eau extrait Vab = </t>
  </si>
  <si>
    <t>litres</t>
  </si>
  <si>
    <t>Après soutirage</t>
  </si>
  <si>
    <t>Le volume extrait doit être au maximum de Δvmax=</t>
  </si>
  <si>
    <t>1 minute</t>
  </si>
  <si>
    <t>tk</t>
  </si>
  <si>
    <t>5 minutes</t>
  </si>
  <si>
    <r>
      <t xml:space="preserve">La conduite est considérée comme étanche si, au cours du temps de contraction tk, l'évolution de la pression présente une ligne ascendante jusqu'à une tendance stable </t>
    </r>
    <r>
      <rPr>
        <i/>
        <sz val="10"/>
        <rFont val="Symbol"/>
        <family val="1"/>
        <charset val="2"/>
      </rPr>
      <t>D</t>
    </r>
    <r>
      <rPr>
        <i/>
        <sz val="10"/>
        <rFont val="Arial"/>
        <family val="2"/>
      </rPr>
      <t>P &gt; 0 (voir graphique ci-dessus)</t>
    </r>
  </si>
  <si>
    <t>10 minutes</t>
  </si>
  <si>
    <t>20 minutes</t>
  </si>
  <si>
    <t>30 minutes</t>
  </si>
  <si>
    <t>En cas de doute, le temps de contraction tk peut être prolongé à 90 minutes. La chute de pression maximale autorisée est de 0.25 bar par rapport à la valeur maximale de la phase de contraction.</t>
  </si>
  <si>
    <t>(60 minutes)</t>
  </si>
  <si>
    <t>(90 minutes)</t>
  </si>
  <si>
    <t>Remarque :</t>
  </si>
  <si>
    <t>Distribution</t>
  </si>
  <si>
    <t>Validation</t>
  </si>
  <si>
    <t>Classement :</t>
  </si>
  <si>
    <t>Visa du responsable de l'essai :</t>
  </si>
  <si>
    <t>Date :</t>
  </si>
  <si>
    <t xml:space="preserve">Copie : </t>
  </si>
  <si>
    <t>Pression au point le plus haut (1.1 * MDP) :</t>
  </si>
  <si>
    <t>Procès-verbal</t>
  </si>
  <si>
    <t>Mars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</si>
</sst>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Version du &quot;dd\ mmmm\ yyyy"/>
    <numFmt numFmtId="165" formatCode="0.0"/>
    <numFmt numFmtId="166" formatCode="#,##0.000"/>
  </numFmts>
  <fonts count="2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10"/>
      <name val="Arial"/>
      <family val="2"/>
    </font>
    <font>
      <sz val="10"/>
      <name val="Wingdings 2"/>
      <family val="1"/>
      <charset val="2"/>
    </font>
    <font>
      <sz val="10"/>
      <name val="Arial Black"/>
      <family val="2"/>
    </font>
    <font>
      <b/>
      <sz val="12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sz val="12"/>
      <name val="Arial"/>
      <family val="2"/>
    </font>
    <font>
      <sz val="11"/>
      <name val="Times New Roman"/>
      <family val="1"/>
    </font>
    <font>
      <b/>
      <sz val="10"/>
      <name val="Arial"/>
      <family val="2"/>
    </font>
    <font>
      <i/>
      <sz val="10"/>
      <name val="Arial"/>
      <family val="2"/>
    </font>
    <font>
      <vertAlign val="subscript"/>
      <sz val="10"/>
      <name val="Arial"/>
      <family val="2"/>
    </font>
    <font>
      <i/>
      <sz val="10"/>
      <name val="Symbol"/>
      <family val="1"/>
      <charset val="2"/>
    </font>
    <font>
      <i/>
      <sz val="6"/>
      <color indexed="12"/>
      <name val="Arial"/>
      <family val="2"/>
    </font>
    <font>
      <i/>
      <sz val="8"/>
      <color indexed="12"/>
      <name val="Arial"/>
      <family val="2"/>
    </font>
    <font>
      <i/>
      <u/>
      <sz val="6"/>
      <color indexed="12"/>
      <name val="Arial Black"/>
      <family val="2"/>
    </font>
    <font>
      <i/>
      <sz val="8"/>
      <color indexed="12"/>
      <name val="Wingdings 2"/>
      <family val="1"/>
      <charset val="2"/>
    </font>
    <font>
      <sz val="8"/>
      <name val="Wingdings 2"/>
      <family val="1"/>
      <charset val="2"/>
    </font>
    <font>
      <sz val="8"/>
      <color rgb="FF00000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tted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64">
    <xf numFmtId="0" fontId="0" fillId="0" borderId="0" xfId="0"/>
    <xf numFmtId="0" fontId="1" fillId="0" borderId="0" xfId="1" applyProtection="1"/>
    <xf numFmtId="0" fontId="1" fillId="2" borderId="0" xfId="1" applyFill="1" applyProtection="1"/>
    <xf numFmtId="0" fontId="2" fillId="2" borderId="0" xfId="1" applyFont="1" applyFill="1" applyProtection="1"/>
    <xf numFmtId="0" fontId="3" fillId="0" borderId="0" xfId="1" applyFont="1" applyProtection="1"/>
    <xf numFmtId="0" fontId="1" fillId="3" borderId="1" xfId="1" applyFill="1" applyBorder="1" applyProtection="1"/>
    <xf numFmtId="0" fontId="1" fillId="3" borderId="2" xfId="1" applyFill="1" applyBorder="1" applyProtection="1"/>
    <xf numFmtId="0" fontId="4" fillId="3" borderId="3" xfId="1" applyFont="1" applyFill="1" applyBorder="1" applyAlignment="1" applyProtection="1">
      <alignment horizontal="left"/>
    </xf>
    <xf numFmtId="0" fontId="4" fillId="3" borderId="4" xfId="1" applyFont="1" applyFill="1" applyBorder="1" applyAlignment="1" applyProtection="1">
      <alignment horizontal="center"/>
    </xf>
    <xf numFmtId="0" fontId="1" fillId="3" borderId="4" xfId="1" applyFill="1" applyBorder="1" applyProtection="1"/>
    <xf numFmtId="0" fontId="4" fillId="3" borderId="4" xfId="1" applyFont="1" applyFill="1" applyBorder="1" applyAlignment="1" applyProtection="1">
      <alignment horizontal="right"/>
    </xf>
    <xf numFmtId="0" fontId="1" fillId="3" borderId="5" xfId="1" applyFill="1" applyBorder="1" applyProtection="1"/>
    <xf numFmtId="0" fontId="1" fillId="3" borderId="6" xfId="1" applyFill="1" applyBorder="1" applyProtection="1"/>
    <xf numFmtId="0" fontId="1" fillId="3" borderId="0" xfId="1" applyFill="1" applyBorder="1" applyProtection="1"/>
    <xf numFmtId="0" fontId="1" fillId="3" borderId="8" xfId="1" applyFill="1" applyBorder="1" applyProtection="1"/>
    <xf numFmtId="0" fontId="8" fillId="4" borderId="9" xfId="1" applyFont="1" applyFill="1" applyBorder="1" applyAlignment="1" applyProtection="1">
      <alignment horizontal="center" vertical="top"/>
    </xf>
    <xf numFmtId="0" fontId="8" fillId="4" borderId="10" xfId="1" applyFont="1" applyFill="1" applyBorder="1" applyAlignment="1" applyProtection="1">
      <alignment horizontal="center" vertical="top"/>
    </xf>
    <xf numFmtId="0" fontId="8" fillId="4" borderId="11" xfId="1" applyFont="1" applyFill="1" applyBorder="1" applyAlignment="1" applyProtection="1">
      <alignment horizontal="center" vertical="top"/>
    </xf>
    <xf numFmtId="0" fontId="1" fillId="0" borderId="1" xfId="1" applyBorder="1" applyProtection="1"/>
    <xf numFmtId="0" fontId="1" fillId="0" borderId="2" xfId="1" applyBorder="1" applyProtection="1"/>
    <xf numFmtId="0" fontId="1" fillId="0" borderId="7" xfId="1" applyBorder="1" applyProtection="1"/>
    <xf numFmtId="0" fontId="1" fillId="0" borderId="6" xfId="1" applyBorder="1" applyProtection="1"/>
    <xf numFmtId="0" fontId="1" fillId="0" borderId="0" xfId="1" applyBorder="1" applyProtection="1"/>
    <xf numFmtId="0" fontId="1" fillId="0" borderId="8" xfId="1" applyBorder="1" applyProtection="1"/>
    <xf numFmtId="0" fontId="9" fillId="0" borderId="0" xfId="1" applyFont="1" applyProtection="1"/>
    <xf numFmtId="0" fontId="1" fillId="0" borderId="0" xfId="1" applyAlignment="1" applyProtection="1">
      <alignment horizontal="center"/>
    </xf>
    <xf numFmtId="0" fontId="10" fillId="0" borderId="2" xfId="1" applyFont="1" applyBorder="1" applyProtection="1"/>
    <xf numFmtId="0" fontId="1" fillId="0" borderId="0" xfId="1" applyFont="1" applyBorder="1" applyProtection="1">
      <protection locked="0"/>
    </xf>
    <xf numFmtId="165" fontId="1" fillId="0" borderId="0" xfId="1" applyNumberFormat="1" applyFont="1" applyBorder="1" applyProtection="1"/>
    <xf numFmtId="0" fontId="1" fillId="0" borderId="0" xfId="1" applyFill="1" applyBorder="1" applyAlignment="1" applyProtection="1"/>
    <xf numFmtId="0" fontId="1" fillId="0" borderId="0" xfId="1" applyBorder="1" applyAlignment="1" applyProtection="1"/>
    <xf numFmtId="0" fontId="3" fillId="0" borderId="0" xfId="1" applyFont="1" applyBorder="1" applyProtection="1"/>
    <xf numFmtId="0" fontId="1" fillId="0" borderId="0" xfId="1" applyAlignment="1" applyProtection="1">
      <alignment horizontal="center"/>
      <protection locked="0"/>
    </xf>
    <xf numFmtId="2" fontId="1" fillId="0" borderId="0" xfId="1" applyNumberFormat="1" applyAlignment="1" applyProtection="1">
      <alignment horizontal="center"/>
    </xf>
    <xf numFmtId="0" fontId="1" fillId="0" borderId="0" xfId="1" applyBorder="1" applyAlignment="1" applyProtection="1">
      <alignment horizontal="center"/>
    </xf>
    <xf numFmtId="0" fontId="1" fillId="0" borderId="0" xfId="1" applyFont="1" applyBorder="1" applyProtection="1"/>
    <xf numFmtId="2" fontId="1" fillId="0" borderId="0" xfId="1" applyNumberFormat="1" applyBorder="1" applyAlignment="1" applyProtection="1">
      <alignment horizontal="center"/>
    </xf>
    <xf numFmtId="0" fontId="1" fillId="0" borderId="0" xfId="1" applyFont="1" applyBorder="1" applyAlignment="1" applyProtection="1">
      <alignment horizontal="center"/>
    </xf>
    <xf numFmtId="0" fontId="1" fillId="0" borderId="6" xfId="1" applyFont="1" applyBorder="1" applyProtection="1"/>
    <xf numFmtId="0" fontId="1" fillId="0" borderId="12" xfId="1" applyBorder="1" applyAlignment="1" applyProtection="1"/>
    <xf numFmtId="0" fontId="1" fillId="0" borderId="8" xfId="1" applyFont="1" applyBorder="1" applyProtection="1"/>
    <xf numFmtId="2" fontId="1" fillId="0" borderId="0" xfId="1" applyNumberFormat="1" applyFont="1" applyBorder="1" applyAlignment="1" applyProtection="1">
      <alignment horizontal="center"/>
    </xf>
    <xf numFmtId="0" fontId="1" fillId="0" borderId="0" xfId="1" applyFill="1" applyBorder="1" applyProtection="1"/>
    <xf numFmtId="0" fontId="1" fillId="0" borderId="0" xfId="1" applyFont="1" applyFill="1" applyBorder="1" applyAlignment="1" applyProtection="1">
      <alignment horizontal="center"/>
    </xf>
    <xf numFmtId="2" fontId="1" fillId="0" borderId="0" xfId="1" applyNumberFormat="1" applyFont="1" applyFill="1" applyBorder="1" applyAlignment="1" applyProtection="1">
      <alignment horizontal="center"/>
    </xf>
    <xf numFmtId="0" fontId="1" fillId="0" borderId="9" xfId="1" applyBorder="1" applyProtection="1"/>
    <xf numFmtId="0" fontId="1" fillId="0" borderId="10" xfId="1" applyFont="1" applyBorder="1" applyProtection="1"/>
    <xf numFmtId="0" fontId="1" fillId="0" borderId="10" xfId="1" applyBorder="1" applyProtection="1"/>
    <xf numFmtId="0" fontId="1" fillId="0" borderId="14" xfId="1" applyFont="1" applyBorder="1" applyProtection="1"/>
    <xf numFmtId="0" fontId="1" fillId="0" borderId="10" xfId="1" applyFill="1" applyBorder="1" applyAlignment="1" applyProtection="1">
      <alignment horizontal="right"/>
    </xf>
    <xf numFmtId="0" fontId="1" fillId="0" borderId="11" xfId="1" applyBorder="1" applyProtection="1"/>
    <xf numFmtId="0" fontId="1" fillId="0" borderId="0" xfId="1" applyFont="1" applyFill="1" applyBorder="1" applyProtection="1"/>
    <xf numFmtId="0" fontId="1" fillId="0" borderId="0" xfId="1" applyFill="1" applyBorder="1" applyAlignment="1" applyProtection="1">
      <alignment horizontal="center"/>
    </xf>
    <xf numFmtId="0" fontId="1" fillId="0" borderId="4" xfId="1" applyBorder="1" applyProtection="1"/>
    <xf numFmtId="0" fontId="10" fillId="0" borderId="2" xfId="1" applyFont="1" applyFill="1" applyBorder="1" applyProtection="1"/>
    <xf numFmtId="165" fontId="1" fillId="0" borderId="0" xfId="1" applyNumberFormat="1" applyFont="1" applyFill="1" applyBorder="1" applyAlignment="1" applyProtection="1">
      <alignment horizontal="center"/>
    </xf>
    <xf numFmtId="0" fontId="1" fillId="0" borderId="0" xfId="1" applyFont="1" applyBorder="1" applyAlignment="1" applyProtection="1">
      <alignment horizontal="left"/>
    </xf>
    <xf numFmtId="165" fontId="1" fillId="0" borderId="0" xfId="1" applyNumberFormat="1" applyFont="1" applyBorder="1" applyAlignment="1" applyProtection="1">
      <alignment horizontal="center"/>
    </xf>
    <xf numFmtId="0" fontId="10" fillId="0" borderId="0" xfId="1" applyFont="1" applyFill="1" applyBorder="1" applyProtection="1"/>
    <xf numFmtId="0" fontId="11" fillId="0" borderId="0" xfId="1" applyFont="1" applyBorder="1" applyProtection="1"/>
    <xf numFmtId="49" fontId="11" fillId="0" borderId="0" xfId="1" applyNumberFormat="1" applyFont="1" applyFill="1" applyBorder="1" applyAlignment="1" applyProtection="1">
      <alignment horizontal="left"/>
    </xf>
    <xf numFmtId="49" fontId="11" fillId="0" borderId="0" xfId="1" applyNumberFormat="1" applyFont="1" applyBorder="1" applyAlignment="1" applyProtection="1">
      <alignment horizontal="left"/>
    </xf>
    <xf numFmtId="49" fontId="1" fillId="0" borderId="6" xfId="1" applyNumberFormat="1" applyBorder="1" applyProtection="1"/>
    <xf numFmtId="49" fontId="1" fillId="0" borderId="0" xfId="1" applyNumberFormat="1" applyBorder="1" applyProtection="1"/>
    <xf numFmtId="0" fontId="11" fillId="0" borderId="0" xfId="1" applyFont="1" applyFill="1" applyBorder="1" applyProtection="1"/>
    <xf numFmtId="0" fontId="9" fillId="0" borderId="0" xfId="1" applyFont="1" applyBorder="1" applyProtection="1"/>
    <xf numFmtId="0" fontId="9" fillId="0" borderId="0" xfId="1" applyFont="1" applyFill="1" applyBorder="1" applyProtection="1"/>
    <xf numFmtId="0" fontId="1" fillId="0" borderId="0" xfId="1" applyFont="1" applyFill="1" applyBorder="1" applyAlignment="1" applyProtection="1"/>
    <xf numFmtId="165" fontId="1" fillId="0" borderId="0" xfId="1" applyNumberFormat="1" applyFont="1" applyFill="1" applyBorder="1" applyProtection="1"/>
    <xf numFmtId="49" fontId="1" fillId="0" borderId="9" xfId="1" applyNumberFormat="1" applyBorder="1" applyProtection="1"/>
    <xf numFmtId="0" fontId="1" fillId="0" borderId="10" xfId="1" applyFill="1" applyBorder="1" applyProtection="1"/>
    <xf numFmtId="0" fontId="1" fillId="0" borderId="10" xfId="1" applyFont="1" applyFill="1" applyBorder="1" applyAlignment="1" applyProtection="1"/>
    <xf numFmtId="0" fontId="1" fillId="0" borderId="10" xfId="1" applyFill="1" applyBorder="1" applyAlignment="1" applyProtection="1"/>
    <xf numFmtId="0" fontId="10" fillId="0" borderId="0" xfId="1" applyFont="1" applyBorder="1" applyProtection="1"/>
    <xf numFmtId="165" fontId="1" fillId="0" borderId="0" xfId="1" applyNumberFormat="1" applyBorder="1" applyAlignment="1" applyProtection="1">
      <alignment horizontal="center"/>
    </xf>
    <xf numFmtId="165" fontId="1" fillId="0" borderId="0" xfId="1" applyNumberFormat="1" applyFont="1" applyFill="1" applyBorder="1" applyAlignment="1" applyProtection="1"/>
    <xf numFmtId="0" fontId="1" fillId="0" borderId="0" xfId="1" applyFont="1" applyProtection="1"/>
    <xf numFmtId="0" fontId="10" fillId="0" borderId="0" xfId="1" applyFont="1" applyBorder="1" applyAlignment="1" applyProtection="1"/>
    <xf numFmtId="0" fontId="11" fillId="0" borderId="0" xfId="1" applyFont="1" applyBorder="1" applyAlignment="1" applyProtection="1">
      <alignment vertical="center" wrapText="1"/>
    </xf>
    <xf numFmtId="49" fontId="1" fillId="0" borderId="6" xfId="1" applyNumberFormat="1" applyBorder="1" applyAlignment="1" applyProtection="1">
      <alignment horizontal="left"/>
    </xf>
    <xf numFmtId="0" fontId="1" fillId="0" borderId="11" xfId="1" applyFont="1" applyBorder="1" applyProtection="1"/>
    <xf numFmtId="0" fontId="1" fillId="0" borderId="0" xfId="1" applyBorder="1" applyAlignment="1" applyProtection="1">
      <alignment vertical="center"/>
    </xf>
    <xf numFmtId="0" fontId="1" fillId="0" borderId="0" xfId="1" applyBorder="1" applyAlignment="1" applyProtection="1">
      <alignment horizontal="left"/>
    </xf>
    <xf numFmtId="0" fontId="1" fillId="0" borderId="0" xfId="1" applyFill="1" applyBorder="1" applyAlignment="1" applyProtection="1">
      <alignment horizontal="left"/>
    </xf>
    <xf numFmtId="0" fontId="1" fillId="0" borderId="10" xfId="1" applyFill="1" applyBorder="1" applyAlignment="1" applyProtection="1">
      <alignment horizontal="left"/>
    </xf>
    <xf numFmtId="0" fontId="1" fillId="0" borderId="10" xfId="1" applyFill="1" applyBorder="1" applyAlignment="1" applyProtection="1">
      <alignment vertical="top" wrapText="1"/>
    </xf>
    <xf numFmtId="49" fontId="1" fillId="0" borderId="1" xfId="1" applyNumberFormat="1" applyBorder="1" applyProtection="1"/>
    <xf numFmtId="0" fontId="10" fillId="0" borderId="2" xfId="1" applyFont="1" applyFill="1" applyBorder="1" applyAlignment="1" applyProtection="1">
      <alignment horizontal="left"/>
    </xf>
    <xf numFmtId="0" fontId="1" fillId="0" borderId="0" xfId="1" applyFill="1" applyBorder="1" applyAlignment="1" applyProtection="1">
      <alignment vertical="center"/>
    </xf>
    <xf numFmtId="0" fontId="3" fillId="0" borderId="9" xfId="1" applyFont="1" applyBorder="1" applyProtection="1"/>
    <xf numFmtId="0" fontId="3" fillId="0" borderId="10" xfId="1" applyFont="1" applyBorder="1" applyProtection="1"/>
    <xf numFmtId="0" fontId="1" fillId="0" borderId="4" xfId="1" applyFont="1" applyBorder="1" applyProtection="1"/>
    <xf numFmtId="0" fontId="14" fillId="0" borderId="4" xfId="1" applyFont="1" applyBorder="1" applyAlignment="1" applyProtection="1">
      <alignment horizontal="left"/>
    </xf>
    <xf numFmtId="14" fontId="15" fillId="0" borderId="4" xfId="1" applyNumberFormat="1" applyFont="1" applyBorder="1" applyAlignment="1" applyProtection="1">
      <alignment horizontal="left"/>
    </xf>
    <xf numFmtId="0" fontId="7" fillId="0" borderId="4" xfId="1" applyFont="1" applyBorder="1" applyProtection="1"/>
    <xf numFmtId="0" fontId="7" fillId="0" borderId="10" xfId="1" applyFont="1" applyBorder="1" applyProtection="1"/>
    <xf numFmtId="0" fontId="16" fillId="0" borderId="10" xfId="1" applyFont="1" applyBorder="1" applyAlignment="1" applyProtection="1">
      <alignment horizontal="center"/>
    </xf>
    <xf numFmtId="0" fontId="16" fillId="0" borderId="4" xfId="1" applyFont="1" applyBorder="1" applyAlignment="1" applyProtection="1">
      <alignment horizontal="center"/>
    </xf>
    <xf numFmtId="0" fontId="17" fillId="0" borderId="10" xfId="1" applyNumberFormat="1" applyFont="1" applyBorder="1" applyAlignment="1" applyProtection="1">
      <alignment horizontal="right"/>
    </xf>
    <xf numFmtId="0" fontId="7" fillId="0" borderId="0" xfId="1" applyFont="1" applyBorder="1" applyProtection="1"/>
    <xf numFmtId="0" fontId="7" fillId="0" borderId="0" xfId="1" applyFont="1" applyProtection="1"/>
    <xf numFmtId="14" fontId="15" fillId="0" borderId="0" xfId="1" applyNumberFormat="1" applyFont="1" applyBorder="1" applyAlignment="1" applyProtection="1">
      <alignment horizontal="left"/>
    </xf>
    <xf numFmtId="0" fontId="18" fillId="0" borderId="0" xfId="1" applyFont="1" applyBorder="1" applyProtection="1"/>
    <xf numFmtId="0" fontId="18" fillId="0" borderId="0" xfId="1" applyFont="1" applyProtection="1"/>
    <xf numFmtId="0" fontId="5" fillId="3" borderId="3" xfId="1" applyFont="1" applyFill="1" applyBorder="1" applyAlignment="1" applyProtection="1">
      <alignment horizontal="center" vertical="center"/>
    </xf>
    <xf numFmtId="0" fontId="5" fillId="3" borderId="4" xfId="1" applyFont="1" applyFill="1" applyBorder="1" applyAlignment="1" applyProtection="1">
      <alignment horizontal="center" vertical="center"/>
    </xf>
    <xf numFmtId="0" fontId="6" fillId="4" borderId="1" xfId="1" applyFont="1" applyFill="1" applyBorder="1" applyAlignment="1" applyProtection="1">
      <alignment horizontal="center" vertical="center"/>
    </xf>
    <xf numFmtId="0" fontId="6" fillId="4" borderId="2" xfId="1" applyFont="1" applyFill="1" applyBorder="1" applyAlignment="1" applyProtection="1">
      <alignment horizontal="center" vertical="center"/>
    </xf>
    <xf numFmtId="0" fontId="6" fillId="4" borderId="7" xfId="1" applyFont="1" applyFill="1" applyBorder="1" applyAlignment="1" applyProtection="1">
      <alignment horizontal="center" vertical="center"/>
    </xf>
    <xf numFmtId="0" fontId="6" fillId="4" borderId="6" xfId="1" applyFont="1" applyFill="1" applyBorder="1" applyAlignment="1" applyProtection="1">
      <alignment horizontal="center" vertical="center" wrapText="1"/>
    </xf>
    <xf numFmtId="0" fontId="6" fillId="4" borderId="0" xfId="1" applyFont="1" applyFill="1" applyBorder="1" applyAlignment="1" applyProtection="1">
      <alignment horizontal="center" vertical="center"/>
    </xf>
    <xf numFmtId="0" fontId="6" fillId="4" borderId="8" xfId="1" applyFont="1" applyFill="1" applyBorder="1" applyAlignment="1" applyProtection="1">
      <alignment horizontal="center" vertical="center"/>
    </xf>
    <xf numFmtId="0" fontId="6" fillId="4" borderId="6" xfId="1" applyFont="1" applyFill="1" applyBorder="1" applyAlignment="1" applyProtection="1">
      <alignment horizontal="center" vertical="center"/>
    </xf>
    <xf numFmtId="0" fontId="6" fillId="3" borderId="6" xfId="1" applyFont="1" applyFill="1" applyBorder="1" applyAlignment="1" applyProtection="1">
      <alignment horizontal="center"/>
    </xf>
    <xf numFmtId="0" fontId="6" fillId="3" borderId="0" xfId="1" applyFont="1" applyFill="1" applyBorder="1" applyAlignment="1" applyProtection="1">
      <alignment horizontal="center"/>
    </xf>
    <xf numFmtId="0" fontId="6" fillId="3" borderId="8" xfId="1" applyFont="1" applyFill="1" applyBorder="1" applyAlignment="1" applyProtection="1">
      <alignment horizontal="center"/>
    </xf>
    <xf numFmtId="164" fontId="1" fillId="3" borderId="1" xfId="1" applyNumberFormat="1" applyFont="1" applyFill="1" applyBorder="1" applyAlignment="1" applyProtection="1">
      <alignment horizontal="center" vertical="center"/>
    </xf>
    <xf numFmtId="164" fontId="1" fillId="3" borderId="2" xfId="1" applyNumberFormat="1" applyFont="1" applyFill="1" applyBorder="1" applyAlignment="1" applyProtection="1">
      <alignment horizontal="center" vertical="center"/>
    </xf>
    <xf numFmtId="164" fontId="1" fillId="3" borderId="6" xfId="1" applyNumberFormat="1" applyFont="1" applyFill="1" applyBorder="1" applyAlignment="1" applyProtection="1">
      <alignment horizontal="center" vertical="center"/>
    </xf>
    <xf numFmtId="164" fontId="1" fillId="3" borderId="0" xfId="1" applyNumberFormat="1" applyFont="1" applyFill="1" applyBorder="1" applyAlignment="1" applyProtection="1">
      <alignment horizontal="center" vertical="center"/>
    </xf>
    <xf numFmtId="0" fontId="1" fillId="0" borderId="10" xfId="1" applyBorder="1" applyAlignment="1" applyProtection="1">
      <alignment horizontal="center"/>
    </xf>
    <xf numFmtId="0" fontId="1" fillId="0" borderId="0" xfId="1" applyFill="1" applyBorder="1" applyAlignment="1" applyProtection="1">
      <alignment horizontal="left"/>
      <protection locked="0"/>
    </xf>
    <xf numFmtId="0" fontId="1" fillId="2" borderId="12" xfId="1" applyFill="1" applyBorder="1" applyAlignment="1" applyProtection="1">
      <protection locked="0"/>
    </xf>
    <xf numFmtId="0" fontId="1" fillId="0" borderId="12" xfId="1" applyBorder="1" applyAlignment="1" applyProtection="1">
      <protection locked="0"/>
    </xf>
    <xf numFmtId="0" fontId="1" fillId="2" borderId="16" xfId="1" applyFill="1" applyBorder="1" applyAlignment="1" applyProtection="1">
      <alignment horizontal="center"/>
      <protection locked="0"/>
    </xf>
    <xf numFmtId="0" fontId="1" fillId="2" borderId="13" xfId="1" applyFont="1" applyFill="1" applyBorder="1" applyAlignment="1" applyProtection="1">
      <alignment horizontal="left"/>
      <protection locked="0"/>
    </xf>
    <xf numFmtId="0" fontId="1" fillId="2" borderId="14" xfId="1" applyFill="1" applyBorder="1" applyAlignment="1" applyProtection="1">
      <alignment horizontal="center"/>
      <protection locked="0"/>
    </xf>
    <xf numFmtId="0" fontId="1" fillId="2" borderId="0" xfId="1" applyFill="1" applyBorder="1" applyAlignment="1" applyProtection="1">
      <protection locked="0"/>
    </xf>
    <xf numFmtId="0" fontId="1" fillId="0" borderId="0" xfId="1" applyFont="1" applyFill="1" applyBorder="1" applyAlignment="1" applyProtection="1">
      <alignment horizontal="center"/>
    </xf>
    <xf numFmtId="0" fontId="1" fillId="0" borderId="0" xfId="1" applyFont="1" applyBorder="1" applyAlignment="1" applyProtection="1">
      <alignment horizontal="center"/>
    </xf>
    <xf numFmtId="0" fontId="1" fillId="2" borderId="0" xfId="1" applyFill="1" applyBorder="1" applyAlignment="1" applyProtection="1">
      <alignment horizontal="center"/>
      <protection locked="0"/>
    </xf>
    <xf numFmtId="0" fontId="1" fillId="2" borderId="15" xfId="1" applyFill="1" applyBorder="1" applyAlignment="1" applyProtection="1">
      <alignment horizontal="center"/>
      <protection locked="0"/>
    </xf>
    <xf numFmtId="165" fontId="1" fillId="0" borderId="16" xfId="1" applyNumberFormat="1" applyFont="1" applyBorder="1" applyAlignment="1" applyProtection="1">
      <alignment horizontal="center"/>
    </xf>
    <xf numFmtId="165" fontId="10" fillId="0" borderId="15" xfId="1" applyNumberFormat="1" applyFont="1" applyBorder="1" applyAlignment="1" applyProtection="1">
      <alignment horizontal="center"/>
    </xf>
    <xf numFmtId="0" fontId="1" fillId="0" borderId="17" xfId="1" applyBorder="1" applyAlignment="1" applyProtection="1">
      <alignment horizontal="center"/>
    </xf>
    <xf numFmtId="0" fontId="1" fillId="2" borderId="17" xfId="1" applyNumberFormat="1" applyFont="1" applyFill="1" applyBorder="1" applyAlignment="1" applyProtection="1">
      <alignment horizontal="center"/>
      <protection locked="0"/>
    </xf>
    <xf numFmtId="2" fontId="1" fillId="2" borderId="17" xfId="1" applyNumberFormat="1" applyFont="1" applyFill="1" applyBorder="1" applyAlignment="1" applyProtection="1">
      <alignment horizontal="center"/>
      <protection locked="0"/>
    </xf>
    <xf numFmtId="165" fontId="1" fillId="0" borderId="0" xfId="1" applyNumberFormat="1" applyBorder="1" applyAlignment="1" applyProtection="1">
      <alignment horizontal="center"/>
    </xf>
    <xf numFmtId="0" fontId="1" fillId="0" borderId="0" xfId="1" applyBorder="1" applyAlignment="1" applyProtection="1">
      <alignment horizontal="center"/>
    </xf>
    <xf numFmtId="0" fontId="10" fillId="0" borderId="10" xfId="1" applyFont="1" applyBorder="1" applyAlignment="1" applyProtection="1">
      <alignment horizontal="center"/>
    </xf>
    <xf numFmtId="165" fontId="10" fillId="0" borderId="0" xfId="1" applyNumberFormat="1" applyFont="1" applyBorder="1" applyAlignment="1" applyProtection="1">
      <alignment horizontal="center"/>
    </xf>
    <xf numFmtId="2" fontId="1" fillId="2" borderId="15" xfId="1" applyNumberFormat="1" applyFill="1" applyBorder="1" applyAlignment="1" applyProtection="1">
      <alignment horizontal="center"/>
      <protection locked="0"/>
    </xf>
    <xf numFmtId="166" fontId="1" fillId="0" borderId="18" xfId="1" applyNumberFormat="1" applyBorder="1" applyAlignment="1" applyProtection="1">
      <alignment horizontal="center"/>
    </xf>
    <xf numFmtId="0" fontId="1" fillId="0" borderId="0" xfId="1" applyBorder="1" applyAlignment="1" applyProtection="1">
      <alignment horizontal="center" vertical="center"/>
    </xf>
    <xf numFmtId="0" fontId="1" fillId="2" borderId="3" xfId="1" applyNumberFormat="1" applyFont="1" applyFill="1" applyBorder="1" applyAlignment="1" applyProtection="1">
      <alignment horizontal="center"/>
      <protection locked="0"/>
    </xf>
    <xf numFmtId="0" fontId="1" fillId="2" borderId="4" xfId="1" applyNumberFormat="1" applyFont="1" applyFill="1" applyBorder="1" applyAlignment="1" applyProtection="1">
      <alignment horizontal="center"/>
      <protection locked="0"/>
    </xf>
    <xf numFmtId="0" fontId="1" fillId="2" borderId="5" xfId="1" applyNumberFormat="1" applyFont="1" applyFill="1" applyBorder="1" applyAlignment="1" applyProtection="1">
      <alignment horizontal="center"/>
      <protection locked="0"/>
    </xf>
    <xf numFmtId="2" fontId="1" fillId="2" borderId="3" xfId="1" applyNumberFormat="1" applyFont="1" applyFill="1" applyBorder="1" applyAlignment="1" applyProtection="1">
      <alignment horizontal="center"/>
      <protection locked="0"/>
    </xf>
    <xf numFmtId="2" fontId="1" fillId="2" borderId="4" xfId="1" applyNumberFormat="1" applyFont="1" applyFill="1" applyBorder="1" applyAlignment="1" applyProtection="1">
      <alignment horizontal="center"/>
      <protection locked="0"/>
    </xf>
    <xf numFmtId="2" fontId="1" fillId="2" borderId="5" xfId="1" applyNumberFormat="1" applyFont="1" applyFill="1" applyBorder="1" applyAlignment="1" applyProtection="1">
      <alignment horizontal="center"/>
      <protection locked="0"/>
    </xf>
    <xf numFmtId="0" fontId="10" fillId="0" borderId="0" xfId="1" applyFont="1" applyBorder="1" applyAlignment="1" applyProtection="1">
      <alignment horizontal="center"/>
    </xf>
    <xf numFmtId="0" fontId="11" fillId="0" borderId="0" xfId="1" applyFont="1" applyBorder="1" applyAlignment="1" applyProtection="1">
      <alignment horizontal="left" vertical="center" wrapText="1"/>
    </xf>
    <xf numFmtId="165" fontId="1" fillId="0" borderId="10" xfId="1" applyNumberFormat="1" applyFill="1" applyBorder="1" applyAlignment="1" applyProtection="1">
      <alignment horizontal="center"/>
    </xf>
    <xf numFmtId="165" fontId="1" fillId="0" borderId="0" xfId="1" applyNumberFormat="1" applyFill="1" applyBorder="1" applyAlignment="1" applyProtection="1">
      <alignment horizontal="center"/>
    </xf>
    <xf numFmtId="0" fontId="1" fillId="0" borderId="1" xfId="1" applyBorder="1" applyAlignment="1" applyProtection="1">
      <alignment vertical="top"/>
      <protection locked="0"/>
    </xf>
    <xf numFmtId="0" fontId="1" fillId="0" borderId="2" xfId="1" applyBorder="1" applyAlignment="1" applyProtection="1">
      <alignment vertical="top"/>
      <protection locked="0"/>
    </xf>
    <xf numFmtId="0" fontId="1" fillId="0" borderId="7" xfId="1" applyBorder="1" applyAlignment="1" applyProtection="1">
      <alignment vertical="top"/>
      <protection locked="0"/>
    </xf>
    <xf numFmtId="0" fontId="1" fillId="0" borderId="9" xfId="1" applyBorder="1" applyAlignment="1" applyProtection="1">
      <alignment vertical="top"/>
      <protection locked="0"/>
    </xf>
    <xf numFmtId="0" fontId="1" fillId="0" borderId="10" xfId="1" applyBorder="1" applyAlignment="1" applyProtection="1">
      <alignment vertical="top"/>
      <protection locked="0"/>
    </xf>
    <xf numFmtId="0" fontId="1" fillId="0" borderId="11" xfId="1" applyBorder="1" applyAlignment="1" applyProtection="1">
      <alignment vertical="top"/>
      <protection locked="0"/>
    </xf>
    <xf numFmtId="14" fontId="14" fillId="0" borderId="10" xfId="1" applyNumberFormat="1" applyFont="1" applyBorder="1" applyAlignment="1" applyProtection="1">
      <alignment horizontal="right"/>
    </xf>
    <xf numFmtId="14" fontId="1" fillId="2" borderId="15" xfId="1" applyNumberFormat="1" applyFill="1" applyBorder="1" applyAlignment="1" applyProtection="1">
      <alignment horizontal="center" vertical="center"/>
      <protection locked="0"/>
    </xf>
    <xf numFmtId="0" fontId="1" fillId="2" borderId="15" xfId="1" applyFill="1" applyBorder="1" applyAlignment="1" applyProtection="1">
      <alignment horizontal="center" vertical="center"/>
      <protection locked="0"/>
    </xf>
    <xf numFmtId="0" fontId="1" fillId="0" borderId="0" xfId="1" applyFill="1" applyBorder="1" applyAlignment="1" applyProtection="1">
      <alignment horizontal="center" vertical="center"/>
      <protection locked="0"/>
    </xf>
  </cellXfs>
  <cellStyles count="2">
    <cellStyle name="Normal 2" xfId="1" xr:uid="{00000000-0005-0000-0000-000000000000}"/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Drop" dropStyle="combo" dx="16" fmlaLink="$BB$11" fmlaRange="$BC$10:$BC$28" noThreeD="1" sel="1" val="0"/>
</file>

<file path=xl/ctrlProps/ctrlProp5.xml><?xml version="1.0" encoding="utf-8"?>
<formControlPr xmlns="http://schemas.microsoft.com/office/spreadsheetml/2009/9/main" objectType="Drop" dropStyle="combo" dx="16" fmlaRange="$BC$40:$BC$45" noThreeD="1" sel="0" val="0"/>
</file>

<file path=xl/ctrlProps/ctrlProp6.xml><?xml version="1.0" encoding="utf-8"?>
<formControlPr xmlns="http://schemas.microsoft.com/office/spreadsheetml/2009/9/main" objectType="Drop" dropStyle="combo" dx="16" fmlaLink="$BH$10" fmlaRange="$BI$10:$BI$11" noThreeD="1" sel="2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19050</xdr:colOff>
      <xdr:row>16</xdr:row>
      <xdr:rowOff>47625</xdr:rowOff>
    </xdr:from>
    <xdr:to>
      <xdr:col>46</xdr:col>
      <xdr:colOff>114300</xdr:colOff>
      <xdr:row>28</xdr:row>
      <xdr:rowOff>200025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5276850" y="3057525"/>
          <a:ext cx="3524250" cy="2895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32</xdr:col>
      <xdr:colOff>66675</xdr:colOff>
      <xdr:row>29</xdr:row>
      <xdr:rowOff>85725</xdr:rowOff>
    </xdr:from>
    <xdr:to>
      <xdr:col>44</xdr:col>
      <xdr:colOff>180975</xdr:colOff>
      <xdr:row>32</xdr:row>
      <xdr:rowOff>152400</xdr:rowOff>
    </xdr:to>
    <xdr:sp macro="" textlink="">
      <xdr:nvSpPr>
        <xdr:cNvPr id="3" name="Text Box 17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6086475" y="6067425"/>
          <a:ext cx="2400300" cy="7429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Coup de bélier non calculé:</a:t>
          </a:r>
        </a:p>
        <a:p>
          <a:pPr algn="l" rtl="0">
            <a:defRPr sz="1000"/>
          </a:pP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MPDa = DP + 2 bars</a:t>
          </a:r>
        </a:p>
        <a:p>
          <a:pPr algn="l" rtl="0">
            <a:defRPr sz="1000"/>
          </a:pP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STP = MIN (MPD</a:t>
          </a:r>
          <a:r>
            <a:rPr lang="fr-CH" sz="1000" b="0" i="0" u="none" strike="noStrike" baseline="-25000">
              <a:solidFill>
                <a:srgbClr val="000000"/>
              </a:solidFill>
              <a:latin typeface="Arial"/>
              <a:cs typeface="Arial"/>
            </a:rPr>
            <a:t>a</a:t>
          </a: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· 1.5 ; MDP</a:t>
          </a:r>
          <a:r>
            <a:rPr lang="fr-CH" sz="1000" b="0" i="0" u="none" strike="noStrike" baseline="-25000">
              <a:solidFill>
                <a:srgbClr val="000000"/>
              </a:solidFill>
              <a:latin typeface="Arial"/>
              <a:cs typeface="Arial"/>
            </a:rPr>
            <a:t>a</a:t>
          </a: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+ 5 )</a:t>
          </a:r>
        </a:p>
        <a:p>
          <a:pPr algn="l" rtl="0">
            <a:defRPr sz="1000"/>
          </a:pP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STP min = 10 bars</a:t>
          </a:r>
        </a:p>
      </xdr:txBody>
    </xdr:sp>
    <xdr:clientData/>
  </xdr:twoCellAnchor>
  <xdr:twoCellAnchor>
    <xdr:from>
      <xdr:col>32</xdr:col>
      <xdr:colOff>76200</xdr:colOff>
      <xdr:row>33</xdr:row>
      <xdr:rowOff>9525</xdr:rowOff>
    </xdr:from>
    <xdr:to>
      <xdr:col>44</xdr:col>
      <xdr:colOff>180975</xdr:colOff>
      <xdr:row>36</xdr:row>
      <xdr:rowOff>85725</xdr:rowOff>
    </xdr:to>
    <xdr:sp macro="" textlink="">
      <xdr:nvSpPr>
        <xdr:cNvPr id="4" name="Text Box 18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6096000" y="6896100"/>
          <a:ext cx="2390775" cy="762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Coup de bélier calculé :</a:t>
          </a:r>
        </a:p>
        <a:p>
          <a:pPr algn="l" rtl="0">
            <a:defRPr sz="1000"/>
          </a:pP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MDP</a:t>
          </a:r>
          <a:r>
            <a:rPr lang="fr-CH" sz="1000" b="0" i="0" u="none" strike="noStrike" baseline="-25000">
              <a:solidFill>
                <a:srgbClr val="000000"/>
              </a:solidFill>
              <a:latin typeface="Arial"/>
              <a:cs typeface="Arial"/>
            </a:rPr>
            <a:t>b</a:t>
          </a: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= DP + coup de bélier</a:t>
          </a:r>
        </a:p>
        <a:p>
          <a:pPr algn="l" rtl="0">
            <a:defRPr sz="1000"/>
          </a:pP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STP = MDP</a:t>
          </a:r>
          <a:r>
            <a:rPr lang="fr-CH" sz="1000" b="0" i="0" u="none" strike="noStrike" baseline="-25000">
              <a:solidFill>
                <a:srgbClr val="000000"/>
              </a:solidFill>
              <a:latin typeface="Arial"/>
              <a:cs typeface="Arial"/>
            </a:rPr>
            <a:t>b</a:t>
          </a: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+ 1 bar</a:t>
          </a:r>
        </a:p>
        <a:p>
          <a:pPr algn="l" rtl="0">
            <a:defRPr sz="1000"/>
          </a:pP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STP min = 10 bars</a:t>
          </a:r>
        </a:p>
      </xdr:txBody>
    </xdr:sp>
    <xdr:clientData/>
  </xdr:twoCellAnchor>
  <xdr:twoCellAnchor>
    <xdr:from>
      <xdr:col>19</xdr:col>
      <xdr:colOff>57150</xdr:colOff>
      <xdr:row>42</xdr:row>
      <xdr:rowOff>9525</xdr:rowOff>
    </xdr:from>
    <xdr:to>
      <xdr:col>24</xdr:col>
      <xdr:colOff>38100</xdr:colOff>
      <xdr:row>42</xdr:row>
      <xdr:rowOff>209550</xdr:rowOff>
    </xdr:to>
    <xdr:sp macro="" textlink="">
      <xdr:nvSpPr>
        <xdr:cNvPr id="5" name="Text Box 19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3600450" y="8829675"/>
          <a:ext cx="93345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P &gt; 0.8 · STP</a:t>
          </a:r>
        </a:p>
      </xdr:txBody>
    </xdr:sp>
    <xdr:clientData/>
  </xdr:twoCellAnchor>
  <xdr:twoCellAnchor>
    <xdr:from>
      <xdr:col>24</xdr:col>
      <xdr:colOff>123825</xdr:colOff>
      <xdr:row>44</xdr:row>
      <xdr:rowOff>76200</xdr:rowOff>
    </xdr:from>
    <xdr:to>
      <xdr:col>30</xdr:col>
      <xdr:colOff>0</xdr:colOff>
      <xdr:row>46</xdr:row>
      <xdr:rowOff>152400</xdr:rowOff>
    </xdr:to>
    <xdr:sp macro="" textlink="">
      <xdr:nvSpPr>
        <xdr:cNvPr id="6" name="Text Box 20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4619625" y="9382125"/>
          <a:ext cx="1019175" cy="5334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l-GR" sz="1000" b="0" i="0" u="sng" strike="noStrike" baseline="0">
              <a:solidFill>
                <a:srgbClr val="000000"/>
              </a:solidFill>
              <a:latin typeface="Arial"/>
              <a:cs typeface="Arial"/>
            </a:rPr>
            <a:t>Δ</a:t>
          </a:r>
          <a:r>
            <a:rPr lang="fr-CH" sz="1000" b="0" i="0" u="sng" strike="noStrike" baseline="0">
              <a:solidFill>
                <a:srgbClr val="000000"/>
              </a:solidFill>
              <a:latin typeface="Arial"/>
              <a:cs typeface="Arial"/>
            </a:rPr>
            <a:t>Pab</a:t>
          </a:r>
          <a:endParaRPr lang="fr-CH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PE S5 : 3.2 bars</a:t>
          </a:r>
        </a:p>
        <a:p>
          <a:pPr algn="l" rtl="0">
            <a:defRPr sz="1000"/>
          </a:pP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PE S8 : 2.0 bars</a:t>
          </a:r>
        </a:p>
      </xdr:txBody>
    </xdr:sp>
    <xdr:clientData/>
  </xdr:twoCellAnchor>
  <xdr:twoCellAnchor>
    <xdr:from>
      <xdr:col>3</xdr:col>
      <xdr:colOff>0</xdr:colOff>
      <xdr:row>48</xdr:row>
      <xdr:rowOff>85725</xdr:rowOff>
    </xdr:from>
    <xdr:to>
      <xdr:col>10</xdr:col>
      <xdr:colOff>19050</xdr:colOff>
      <xdr:row>61</xdr:row>
      <xdr:rowOff>38100</xdr:rowOff>
    </xdr:to>
    <xdr:sp macro="" textlink="">
      <xdr:nvSpPr>
        <xdr:cNvPr id="7" name="Text Box 2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495300" y="10306050"/>
          <a:ext cx="1352550" cy="2914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diam  Vk(S8)  Vk(S5</a:t>
          </a:r>
        </a:p>
        <a:p>
          <a:pPr algn="l" rtl="0">
            <a:defRPr sz="1000"/>
          </a:pP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32                 1.28</a:t>
          </a:r>
        </a:p>
        <a:p>
          <a:pPr algn="l" rtl="0">
            <a:defRPr sz="1000"/>
          </a:pP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40                 1.95</a:t>
          </a:r>
        </a:p>
        <a:p>
          <a:pPr algn="l" rtl="0">
            <a:defRPr sz="1000"/>
          </a:pP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50                 3.10</a:t>
          </a:r>
        </a:p>
        <a:p>
          <a:pPr algn="l" rtl="0">
            <a:defRPr sz="1000"/>
          </a:pP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63                 4.95</a:t>
          </a:r>
        </a:p>
        <a:p>
          <a:pPr algn="l" rtl="0">
            <a:defRPr sz="1000"/>
          </a:pP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75    8.30       7.22</a:t>
          </a:r>
        </a:p>
        <a:p>
          <a:pPr algn="l" rtl="0">
            <a:defRPr sz="1000"/>
          </a:pP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90    12.01     10.35</a:t>
          </a:r>
        </a:p>
        <a:p>
          <a:pPr algn="l" rtl="0">
            <a:defRPr sz="1000"/>
          </a:pP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110  18.02     15.57</a:t>
          </a:r>
        </a:p>
        <a:p>
          <a:pPr algn="l" rtl="0">
            <a:defRPr sz="1000"/>
          </a:pP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125  23.76     20.04</a:t>
          </a:r>
        </a:p>
        <a:p>
          <a:pPr algn="l" rtl="0">
            <a:defRPr sz="1000"/>
          </a:pP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140  29.81     25.39</a:t>
          </a:r>
        </a:p>
        <a:p>
          <a:pPr algn="l" rtl="0">
            <a:defRPr sz="1000"/>
          </a:pP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160  38.93     32.90</a:t>
          </a:r>
        </a:p>
        <a:p>
          <a:pPr algn="l" rtl="0">
            <a:defRPr sz="1000"/>
          </a:pP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180  49.26     41.79</a:t>
          </a:r>
        </a:p>
        <a:p>
          <a:pPr algn="l" rtl="0">
            <a:defRPr sz="1000"/>
          </a:pP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200  60.81     51.74</a:t>
          </a:r>
        </a:p>
        <a:p>
          <a:pPr algn="l" rtl="0">
            <a:defRPr sz="1000"/>
          </a:pP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225  76.96     65.41</a:t>
          </a:r>
        </a:p>
        <a:p>
          <a:pPr algn="l" rtl="0">
            <a:defRPr sz="1000"/>
          </a:pP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250  95.90     81.27</a:t>
          </a:r>
        </a:p>
        <a:p>
          <a:pPr algn="l" rtl="0">
            <a:defRPr sz="1000"/>
          </a:pP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280  120.17   102.17</a:t>
          </a:r>
        </a:p>
        <a:p>
          <a:pPr algn="l" rtl="0">
            <a:defRPr sz="1000"/>
          </a:pP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315  151.94   129.22</a:t>
          </a:r>
        </a:p>
        <a:p>
          <a:pPr algn="l" rtl="0">
            <a:defRPr sz="1000"/>
          </a:pP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355  192.81   164.48</a:t>
          </a:r>
        </a:p>
        <a:p>
          <a:pPr algn="l" rtl="0">
            <a:defRPr sz="1000"/>
          </a:pP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400 246.02 208.76</a:t>
          </a:r>
        </a:p>
        <a:p>
          <a:pPr algn="l" rtl="0">
            <a:defRPr sz="1000"/>
          </a:pPr>
          <a:endParaRPr lang="fr-CH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17</xdr:col>
      <xdr:colOff>114300</xdr:colOff>
      <xdr:row>48</xdr:row>
      <xdr:rowOff>66675</xdr:rowOff>
    </xdr:from>
    <xdr:to>
      <xdr:col>26</xdr:col>
      <xdr:colOff>19050</xdr:colOff>
      <xdr:row>49</xdr:row>
      <xdr:rowOff>76200</xdr:rowOff>
    </xdr:to>
    <xdr:sp macro="" textlink="">
      <xdr:nvSpPr>
        <xdr:cNvPr id="8" name="Text Box 22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3276600" y="10287000"/>
          <a:ext cx="1619250" cy="2381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l-G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Δ</a:t>
          </a: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V</a:t>
          </a:r>
          <a:r>
            <a:rPr lang="fr-CH" sz="1000" b="0" i="0" u="none" strike="noStrike" baseline="-25000">
              <a:solidFill>
                <a:srgbClr val="000000"/>
              </a:solidFill>
              <a:latin typeface="Arial"/>
              <a:cs typeface="Arial"/>
            </a:rPr>
            <a:t>max</a:t>
          </a: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[litre] = Vk ·L / 1000</a:t>
          </a:r>
        </a:p>
      </xdr:txBody>
    </xdr:sp>
    <xdr:clientData/>
  </xdr:twoCellAnchor>
  <xdr:twoCellAnchor>
    <xdr:from>
      <xdr:col>32</xdr:col>
      <xdr:colOff>85725</xdr:colOff>
      <xdr:row>36</xdr:row>
      <xdr:rowOff>180975</xdr:rowOff>
    </xdr:from>
    <xdr:to>
      <xdr:col>45</xdr:col>
      <xdr:colOff>0</xdr:colOff>
      <xdr:row>37</xdr:row>
      <xdr:rowOff>133350</xdr:rowOff>
    </xdr:to>
    <xdr:sp macro="" textlink="">
      <xdr:nvSpPr>
        <xdr:cNvPr id="9" name="Text Box 23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6105525" y="7753350"/>
          <a:ext cx="2390775" cy="1809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Pour le PE S8, STP max = 12 bars</a:t>
          </a:r>
        </a:p>
      </xdr:txBody>
    </xdr:sp>
    <xdr:clientData/>
  </xdr:twoCellAnchor>
  <xdr:twoCellAnchor>
    <xdr:from>
      <xdr:col>28</xdr:col>
      <xdr:colOff>95250</xdr:colOff>
      <xdr:row>16</xdr:row>
      <xdr:rowOff>152400</xdr:rowOff>
    </xdr:from>
    <xdr:to>
      <xdr:col>28</xdr:col>
      <xdr:colOff>95250</xdr:colOff>
      <xdr:row>28</xdr:row>
      <xdr:rowOff>57150</xdr:rowOff>
    </xdr:to>
    <xdr:sp macro="" textlink="">
      <xdr:nvSpPr>
        <xdr:cNvPr id="10" name="Line 24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ShapeType="1"/>
        </xdr:cNvSpPr>
      </xdr:nvSpPr>
      <xdr:spPr bwMode="auto">
        <a:xfrm flipV="1">
          <a:off x="5353050" y="3162300"/>
          <a:ext cx="0" cy="26479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28</xdr:col>
      <xdr:colOff>95250</xdr:colOff>
      <xdr:row>28</xdr:row>
      <xdr:rowOff>66675</xdr:rowOff>
    </xdr:from>
    <xdr:to>
      <xdr:col>39</xdr:col>
      <xdr:colOff>38100</xdr:colOff>
      <xdr:row>28</xdr:row>
      <xdr:rowOff>66675</xdr:rowOff>
    </xdr:to>
    <xdr:sp macro="" textlink="">
      <xdr:nvSpPr>
        <xdr:cNvPr id="11" name="Line 25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ShapeType="1"/>
        </xdr:cNvSpPr>
      </xdr:nvSpPr>
      <xdr:spPr bwMode="auto">
        <a:xfrm>
          <a:off x="5353050" y="5819775"/>
          <a:ext cx="2038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28</xdr:col>
      <xdr:colOff>152400</xdr:colOff>
      <xdr:row>28</xdr:row>
      <xdr:rowOff>9525</xdr:rowOff>
    </xdr:from>
    <xdr:to>
      <xdr:col>30</xdr:col>
      <xdr:colOff>47625</xdr:colOff>
      <xdr:row>28</xdr:row>
      <xdr:rowOff>9525</xdr:rowOff>
    </xdr:to>
    <xdr:sp macro="" textlink="">
      <xdr:nvSpPr>
        <xdr:cNvPr id="12" name="Line 26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ShapeType="1"/>
        </xdr:cNvSpPr>
      </xdr:nvSpPr>
      <xdr:spPr bwMode="auto">
        <a:xfrm>
          <a:off x="5410200" y="5762625"/>
          <a:ext cx="276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47625</xdr:colOff>
      <xdr:row>17</xdr:row>
      <xdr:rowOff>200025</xdr:rowOff>
    </xdr:from>
    <xdr:to>
      <xdr:col>30</xdr:col>
      <xdr:colOff>152400</xdr:colOff>
      <xdr:row>28</xdr:row>
      <xdr:rowOff>9525</xdr:rowOff>
    </xdr:to>
    <xdr:sp macro="" textlink="">
      <xdr:nvSpPr>
        <xdr:cNvPr id="13" name="Line 27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ShapeType="1"/>
        </xdr:cNvSpPr>
      </xdr:nvSpPr>
      <xdr:spPr bwMode="auto">
        <a:xfrm flipV="1">
          <a:off x="5686425" y="3438525"/>
          <a:ext cx="104775" cy="2324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152400</xdr:colOff>
      <xdr:row>17</xdr:row>
      <xdr:rowOff>200025</xdr:rowOff>
    </xdr:from>
    <xdr:to>
      <xdr:col>31</xdr:col>
      <xdr:colOff>9525</xdr:colOff>
      <xdr:row>19</xdr:row>
      <xdr:rowOff>38100</xdr:rowOff>
    </xdr:to>
    <xdr:sp macro="" textlink="">
      <xdr:nvSpPr>
        <xdr:cNvPr id="14" name="Line 28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ShapeType="1"/>
        </xdr:cNvSpPr>
      </xdr:nvSpPr>
      <xdr:spPr bwMode="auto">
        <a:xfrm>
          <a:off x="5791200" y="3438525"/>
          <a:ext cx="47625" cy="295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9525</xdr:colOff>
      <xdr:row>17</xdr:row>
      <xdr:rowOff>171450</xdr:rowOff>
    </xdr:from>
    <xdr:to>
      <xdr:col>31</xdr:col>
      <xdr:colOff>47625</xdr:colOff>
      <xdr:row>19</xdr:row>
      <xdr:rowOff>47625</xdr:rowOff>
    </xdr:to>
    <xdr:sp macro="" textlink="">
      <xdr:nvSpPr>
        <xdr:cNvPr id="15" name="Line 29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 noChangeShapeType="1"/>
        </xdr:cNvSpPr>
      </xdr:nvSpPr>
      <xdr:spPr bwMode="auto">
        <a:xfrm flipV="1">
          <a:off x="5838825" y="3409950"/>
          <a:ext cx="38100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47625</xdr:colOff>
      <xdr:row>17</xdr:row>
      <xdr:rowOff>180975</xdr:rowOff>
    </xdr:from>
    <xdr:to>
      <xdr:col>31</xdr:col>
      <xdr:colOff>114300</xdr:colOff>
      <xdr:row>19</xdr:row>
      <xdr:rowOff>0</xdr:rowOff>
    </xdr:to>
    <xdr:sp macro="" textlink="">
      <xdr:nvSpPr>
        <xdr:cNvPr id="16" name="Line 30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ShapeType="1"/>
        </xdr:cNvSpPr>
      </xdr:nvSpPr>
      <xdr:spPr bwMode="auto">
        <a:xfrm>
          <a:off x="5876925" y="3419475"/>
          <a:ext cx="66675" cy="276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123825</xdr:colOff>
      <xdr:row>17</xdr:row>
      <xdr:rowOff>200025</xdr:rowOff>
    </xdr:from>
    <xdr:to>
      <xdr:col>31</xdr:col>
      <xdr:colOff>142875</xdr:colOff>
      <xdr:row>19</xdr:row>
      <xdr:rowOff>9525</xdr:rowOff>
    </xdr:to>
    <xdr:sp macro="" textlink="">
      <xdr:nvSpPr>
        <xdr:cNvPr id="17" name="Line 31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 noChangeShapeType="1"/>
        </xdr:cNvSpPr>
      </xdr:nvSpPr>
      <xdr:spPr bwMode="auto">
        <a:xfrm flipV="1">
          <a:off x="5953125" y="3438525"/>
          <a:ext cx="19050" cy="266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142875</xdr:colOff>
      <xdr:row>17</xdr:row>
      <xdr:rowOff>190500</xdr:rowOff>
    </xdr:from>
    <xdr:to>
      <xdr:col>32</xdr:col>
      <xdr:colOff>76200</xdr:colOff>
      <xdr:row>19</xdr:row>
      <xdr:rowOff>19050</xdr:rowOff>
    </xdr:to>
    <xdr:sp macro="" textlink="">
      <xdr:nvSpPr>
        <xdr:cNvPr id="18" name="Line 32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ShapeType="1"/>
        </xdr:cNvSpPr>
      </xdr:nvSpPr>
      <xdr:spPr bwMode="auto">
        <a:xfrm>
          <a:off x="5972175" y="3429000"/>
          <a:ext cx="123825" cy="285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32</xdr:col>
      <xdr:colOff>85725</xdr:colOff>
      <xdr:row>17</xdr:row>
      <xdr:rowOff>171450</xdr:rowOff>
    </xdr:from>
    <xdr:to>
      <xdr:col>32</xdr:col>
      <xdr:colOff>85725</xdr:colOff>
      <xdr:row>19</xdr:row>
      <xdr:rowOff>28575</xdr:rowOff>
    </xdr:to>
    <xdr:sp macro="" textlink="">
      <xdr:nvSpPr>
        <xdr:cNvPr id="19" name="Line 33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ShapeType="1"/>
        </xdr:cNvSpPr>
      </xdr:nvSpPr>
      <xdr:spPr bwMode="auto">
        <a:xfrm flipV="1">
          <a:off x="6105525" y="3409950"/>
          <a:ext cx="0" cy="314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35</xdr:col>
      <xdr:colOff>152400</xdr:colOff>
      <xdr:row>20</xdr:row>
      <xdr:rowOff>171450</xdr:rowOff>
    </xdr:from>
    <xdr:to>
      <xdr:col>35</xdr:col>
      <xdr:colOff>152400</xdr:colOff>
      <xdr:row>22</xdr:row>
      <xdr:rowOff>95250</xdr:rowOff>
    </xdr:to>
    <xdr:sp macro="" textlink="">
      <xdr:nvSpPr>
        <xdr:cNvPr id="20" name="Line 34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ShapeType="1"/>
        </xdr:cNvSpPr>
      </xdr:nvSpPr>
      <xdr:spPr bwMode="auto">
        <a:xfrm flipH="1">
          <a:off x="6743700" y="4095750"/>
          <a:ext cx="0" cy="381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37</xdr:col>
      <xdr:colOff>171450</xdr:colOff>
      <xdr:row>21</xdr:row>
      <xdr:rowOff>171450</xdr:rowOff>
    </xdr:from>
    <xdr:to>
      <xdr:col>38</xdr:col>
      <xdr:colOff>114300</xdr:colOff>
      <xdr:row>27</xdr:row>
      <xdr:rowOff>85725</xdr:rowOff>
    </xdr:to>
    <xdr:sp macro="" textlink="">
      <xdr:nvSpPr>
        <xdr:cNvPr id="21" name="Line 35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>
          <a:spLocks noChangeShapeType="1"/>
        </xdr:cNvSpPr>
      </xdr:nvSpPr>
      <xdr:spPr bwMode="auto">
        <a:xfrm>
          <a:off x="7143750" y="4324350"/>
          <a:ext cx="133350" cy="1285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39</xdr:col>
      <xdr:colOff>57150</xdr:colOff>
      <xdr:row>20</xdr:row>
      <xdr:rowOff>19050</xdr:rowOff>
    </xdr:from>
    <xdr:to>
      <xdr:col>41</xdr:col>
      <xdr:colOff>57150</xdr:colOff>
      <xdr:row>20</xdr:row>
      <xdr:rowOff>171450</xdr:rowOff>
    </xdr:to>
    <xdr:sp macro="" textlink="">
      <xdr:nvSpPr>
        <xdr:cNvPr id="22" name="Freeform 36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/>
        </xdr:cNvSpPr>
      </xdr:nvSpPr>
      <xdr:spPr bwMode="auto">
        <a:xfrm>
          <a:off x="7410450" y="3943350"/>
          <a:ext cx="381000" cy="152400"/>
        </a:xfrm>
        <a:custGeom>
          <a:avLst/>
          <a:gdLst/>
          <a:ahLst/>
          <a:cxnLst>
            <a:cxn ang="0">
              <a:pos x="0" y="0"/>
            </a:cxn>
            <a:cxn ang="0">
              <a:pos x="14" y="11"/>
            </a:cxn>
            <a:cxn ang="0">
              <a:pos x="29" y="15"/>
            </a:cxn>
            <a:cxn ang="0">
              <a:pos x="40" y="15"/>
            </a:cxn>
          </a:cxnLst>
          <a:rect l="0" t="0" r="r" b="b"/>
          <a:pathLst>
            <a:path w="40" h="16">
              <a:moveTo>
                <a:pt x="0" y="0"/>
              </a:moveTo>
              <a:cubicBezTo>
                <a:pt x="4" y="4"/>
                <a:pt x="9" y="9"/>
                <a:pt x="14" y="11"/>
              </a:cubicBezTo>
              <a:cubicBezTo>
                <a:pt x="19" y="13"/>
                <a:pt x="25" y="14"/>
                <a:pt x="29" y="15"/>
              </a:cubicBezTo>
              <a:cubicBezTo>
                <a:pt x="33" y="16"/>
                <a:pt x="36" y="15"/>
                <a:pt x="40" y="15"/>
              </a:cubicBezTo>
            </a:path>
          </a:pathLst>
        </a:cu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41</xdr:col>
      <xdr:colOff>57150</xdr:colOff>
      <xdr:row>20</xdr:row>
      <xdr:rowOff>161925</xdr:rowOff>
    </xdr:from>
    <xdr:to>
      <xdr:col>41</xdr:col>
      <xdr:colOff>57150</xdr:colOff>
      <xdr:row>22</xdr:row>
      <xdr:rowOff>85725</xdr:rowOff>
    </xdr:to>
    <xdr:sp macro="" textlink="">
      <xdr:nvSpPr>
        <xdr:cNvPr id="23" name="Line 37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ShapeType="1"/>
        </xdr:cNvSpPr>
      </xdr:nvSpPr>
      <xdr:spPr bwMode="auto">
        <a:xfrm flipH="1">
          <a:off x="7791450" y="4086225"/>
          <a:ext cx="0" cy="381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41</xdr:col>
      <xdr:colOff>66675</xdr:colOff>
      <xdr:row>21</xdr:row>
      <xdr:rowOff>161925</xdr:rowOff>
    </xdr:from>
    <xdr:to>
      <xdr:col>44</xdr:col>
      <xdr:colOff>47625</xdr:colOff>
      <xdr:row>22</xdr:row>
      <xdr:rowOff>95250</xdr:rowOff>
    </xdr:to>
    <xdr:sp macro="" textlink="">
      <xdr:nvSpPr>
        <xdr:cNvPr id="24" name="Freeform 38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/>
        </xdr:cNvSpPr>
      </xdr:nvSpPr>
      <xdr:spPr bwMode="auto">
        <a:xfrm>
          <a:off x="7800975" y="4314825"/>
          <a:ext cx="552450" cy="161925"/>
        </a:xfrm>
        <a:custGeom>
          <a:avLst/>
          <a:gdLst/>
          <a:ahLst/>
          <a:cxnLst>
            <a:cxn ang="0">
              <a:pos x="0" y="15"/>
            </a:cxn>
            <a:cxn ang="0">
              <a:pos x="29" y="0"/>
            </a:cxn>
            <a:cxn ang="0">
              <a:pos x="58" y="17"/>
            </a:cxn>
          </a:cxnLst>
          <a:rect l="0" t="0" r="r" b="b"/>
          <a:pathLst>
            <a:path w="58" h="17">
              <a:moveTo>
                <a:pt x="0" y="15"/>
              </a:moveTo>
              <a:cubicBezTo>
                <a:pt x="9" y="7"/>
                <a:pt x="19" y="0"/>
                <a:pt x="29" y="0"/>
              </a:cubicBezTo>
              <a:cubicBezTo>
                <a:pt x="39" y="0"/>
                <a:pt x="52" y="13"/>
                <a:pt x="58" y="17"/>
              </a:cubicBezTo>
            </a:path>
          </a:pathLst>
        </a:cu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41</xdr:col>
      <xdr:colOff>66675</xdr:colOff>
      <xdr:row>22</xdr:row>
      <xdr:rowOff>0</xdr:rowOff>
    </xdr:from>
    <xdr:to>
      <xdr:col>44</xdr:col>
      <xdr:colOff>57150</xdr:colOff>
      <xdr:row>23</xdr:row>
      <xdr:rowOff>38100</xdr:rowOff>
    </xdr:to>
    <xdr:sp macro="" textlink="">
      <xdr:nvSpPr>
        <xdr:cNvPr id="25" name="Freeform 39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/>
        </xdr:cNvSpPr>
      </xdr:nvSpPr>
      <xdr:spPr bwMode="auto">
        <a:xfrm>
          <a:off x="7800975" y="4381500"/>
          <a:ext cx="561975" cy="266700"/>
        </a:xfrm>
        <a:custGeom>
          <a:avLst/>
          <a:gdLst/>
          <a:ahLst/>
          <a:cxnLst>
            <a:cxn ang="0">
              <a:pos x="0" y="8"/>
            </a:cxn>
            <a:cxn ang="0">
              <a:pos x="20" y="3"/>
            </a:cxn>
            <a:cxn ang="0">
              <a:pos x="59" y="28"/>
            </a:cxn>
          </a:cxnLst>
          <a:rect l="0" t="0" r="r" b="b"/>
          <a:pathLst>
            <a:path w="59" h="28">
              <a:moveTo>
                <a:pt x="0" y="8"/>
              </a:moveTo>
              <a:cubicBezTo>
                <a:pt x="5" y="4"/>
                <a:pt x="10" y="0"/>
                <a:pt x="20" y="3"/>
              </a:cubicBezTo>
              <a:cubicBezTo>
                <a:pt x="30" y="6"/>
                <a:pt x="44" y="17"/>
                <a:pt x="59" y="28"/>
              </a:cubicBezTo>
            </a:path>
          </a:pathLst>
        </a:custGeom>
        <a:noFill/>
        <a:ln w="9525" cap="flat" cmpd="sng">
          <a:solidFill>
            <a:srgbClr val="000000"/>
          </a:solidFill>
          <a:prstDash val="sysDot"/>
          <a:round/>
          <a:headEnd type="none" w="med" len="med"/>
          <a:tailEnd type="none" w="med" len="med"/>
        </a:ln>
      </xdr:spPr>
    </xdr:sp>
    <xdr:clientData/>
  </xdr:twoCellAnchor>
  <xdr:twoCellAnchor>
    <xdr:from>
      <xdr:col>35</xdr:col>
      <xdr:colOff>152400</xdr:colOff>
      <xdr:row>21</xdr:row>
      <xdr:rowOff>171450</xdr:rowOff>
    </xdr:from>
    <xdr:to>
      <xdr:col>37</xdr:col>
      <xdr:colOff>171450</xdr:colOff>
      <xdr:row>22</xdr:row>
      <xdr:rowOff>95250</xdr:rowOff>
    </xdr:to>
    <xdr:sp macro="" textlink="">
      <xdr:nvSpPr>
        <xdr:cNvPr id="26" name="Freeform 40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/>
        </xdr:cNvSpPr>
      </xdr:nvSpPr>
      <xdr:spPr bwMode="auto">
        <a:xfrm>
          <a:off x="6743700" y="4324350"/>
          <a:ext cx="400050" cy="152400"/>
        </a:xfrm>
        <a:custGeom>
          <a:avLst/>
          <a:gdLst/>
          <a:ahLst/>
          <a:cxnLst>
            <a:cxn ang="0">
              <a:pos x="0" y="15"/>
            </a:cxn>
            <a:cxn ang="0">
              <a:pos x="19" y="3"/>
            </a:cxn>
            <a:cxn ang="0">
              <a:pos x="56" y="0"/>
            </a:cxn>
          </a:cxnLst>
          <a:rect l="0" t="0" r="r" b="b"/>
          <a:pathLst>
            <a:path w="56" h="15">
              <a:moveTo>
                <a:pt x="0" y="15"/>
              </a:moveTo>
              <a:cubicBezTo>
                <a:pt x="5" y="10"/>
                <a:pt x="10" y="6"/>
                <a:pt x="19" y="3"/>
              </a:cubicBezTo>
              <a:cubicBezTo>
                <a:pt x="28" y="0"/>
                <a:pt x="42" y="0"/>
                <a:pt x="56" y="0"/>
              </a:cubicBezTo>
            </a:path>
          </a:pathLst>
        </a:cu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32</xdr:col>
      <xdr:colOff>85725</xdr:colOff>
      <xdr:row>17</xdr:row>
      <xdr:rowOff>171450</xdr:rowOff>
    </xdr:from>
    <xdr:to>
      <xdr:col>35</xdr:col>
      <xdr:colOff>152400</xdr:colOff>
      <xdr:row>20</xdr:row>
      <xdr:rowOff>171450</xdr:rowOff>
    </xdr:to>
    <xdr:sp macro="" textlink="">
      <xdr:nvSpPr>
        <xdr:cNvPr id="27" name="Freeform 41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/>
        </xdr:cNvSpPr>
      </xdr:nvSpPr>
      <xdr:spPr bwMode="auto">
        <a:xfrm>
          <a:off x="6105525" y="3409950"/>
          <a:ext cx="638175" cy="685800"/>
        </a:xfrm>
        <a:custGeom>
          <a:avLst/>
          <a:gdLst/>
          <a:ahLst/>
          <a:cxnLst>
            <a:cxn ang="0">
              <a:pos x="0" y="0"/>
            </a:cxn>
            <a:cxn ang="0">
              <a:pos x="21" y="55"/>
            </a:cxn>
            <a:cxn ang="0">
              <a:pos x="67" y="72"/>
            </a:cxn>
          </a:cxnLst>
          <a:rect l="0" t="0" r="r" b="b"/>
          <a:pathLst>
            <a:path w="67" h="72">
              <a:moveTo>
                <a:pt x="0" y="0"/>
              </a:moveTo>
              <a:cubicBezTo>
                <a:pt x="5" y="21"/>
                <a:pt x="10" y="43"/>
                <a:pt x="21" y="55"/>
              </a:cubicBezTo>
              <a:cubicBezTo>
                <a:pt x="32" y="67"/>
                <a:pt x="49" y="69"/>
                <a:pt x="67" y="72"/>
              </a:cubicBezTo>
            </a:path>
          </a:pathLst>
        </a:cu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35</xdr:col>
      <xdr:colOff>152400</xdr:colOff>
      <xdr:row>22</xdr:row>
      <xdr:rowOff>57150</xdr:rowOff>
    </xdr:from>
    <xdr:to>
      <xdr:col>37</xdr:col>
      <xdr:colOff>171450</xdr:colOff>
      <xdr:row>22</xdr:row>
      <xdr:rowOff>161925</xdr:rowOff>
    </xdr:to>
    <xdr:sp macro="" textlink="">
      <xdr:nvSpPr>
        <xdr:cNvPr id="28" name="Freeform 42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/>
        </xdr:cNvSpPr>
      </xdr:nvSpPr>
      <xdr:spPr bwMode="auto">
        <a:xfrm>
          <a:off x="6743700" y="4438650"/>
          <a:ext cx="400050" cy="104775"/>
        </a:xfrm>
        <a:custGeom>
          <a:avLst/>
          <a:gdLst/>
          <a:ahLst/>
          <a:cxnLst>
            <a:cxn ang="0">
              <a:pos x="0" y="4"/>
            </a:cxn>
            <a:cxn ang="0">
              <a:pos x="11" y="0"/>
            </a:cxn>
            <a:cxn ang="0">
              <a:pos x="17" y="1"/>
            </a:cxn>
            <a:cxn ang="0">
              <a:pos x="33" y="6"/>
            </a:cxn>
            <a:cxn ang="0">
              <a:pos x="58" y="18"/>
            </a:cxn>
          </a:cxnLst>
          <a:rect l="0" t="0" r="r" b="b"/>
          <a:pathLst>
            <a:path w="58" h="18">
              <a:moveTo>
                <a:pt x="0" y="4"/>
              </a:moveTo>
              <a:cubicBezTo>
                <a:pt x="4" y="2"/>
                <a:pt x="8" y="0"/>
                <a:pt x="11" y="0"/>
              </a:cubicBezTo>
              <a:cubicBezTo>
                <a:pt x="14" y="0"/>
                <a:pt x="13" y="0"/>
                <a:pt x="17" y="1"/>
              </a:cubicBezTo>
              <a:cubicBezTo>
                <a:pt x="21" y="2"/>
                <a:pt x="26" y="3"/>
                <a:pt x="33" y="6"/>
              </a:cubicBezTo>
              <a:cubicBezTo>
                <a:pt x="40" y="9"/>
                <a:pt x="49" y="13"/>
                <a:pt x="58" y="18"/>
              </a:cubicBezTo>
            </a:path>
          </a:pathLst>
        </a:custGeom>
        <a:noFill/>
        <a:ln w="9525" cap="flat" cmpd="sng">
          <a:solidFill>
            <a:srgbClr val="000000"/>
          </a:solidFill>
          <a:prstDash val="sysDot"/>
          <a:round/>
          <a:headEnd type="none" w="med" len="med"/>
          <a:tailEnd type="none" w="med" len="med"/>
        </a:ln>
      </xdr:spPr>
    </xdr:sp>
    <xdr:clientData/>
  </xdr:twoCellAnchor>
  <xdr:twoCellAnchor>
    <xdr:from>
      <xdr:col>34</xdr:col>
      <xdr:colOff>19050</xdr:colOff>
      <xdr:row>18</xdr:row>
      <xdr:rowOff>19050</xdr:rowOff>
    </xdr:from>
    <xdr:to>
      <xdr:col>37</xdr:col>
      <xdr:colOff>95250</xdr:colOff>
      <xdr:row>19</xdr:row>
      <xdr:rowOff>66675</xdr:rowOff>
    </xdr:to>
    <xdr:sp macro="" textlink="">
      <xdr:nvSpPr>
        <xdr:cNvPr id="29" name="AutoShape 43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rrowheads="1"/>
        </xdr:cNvSpPr>
      </xdr:nvSpPr>
      <xdr:spPr bwMode="auto">
        <a:xfrm>
          <a:off x="6419850" y="3486150"/>
          <a:ext cx="647700" cy="276225"/>
        </a:xfrm>
        <a:prstGeom prst="wedgeRoundRectCallout">
          <a:avLst>
            <a:gd name="adj1" fmla="val -72060"/>
            <a:gd name="adj2" fmla="val 94829"/>
            <a:gd name="adj3" fmla="val 16667"/>
          </a:avLst>
        </a:prstGeom>
        <a:solidFill>
          <a:srgbClr val="FFFFFF"/>
        </a:solidFill>
        <a:ln w="317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fr-CH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temps de repos</a:t>
          </a:r>
        </a:p>
        <a:p>
          <a:pPr algn="l" rtl="0">
            <a:defRPr sz="1000"/>
          </a:pPr>
          <a:r>
            <a:rPr lang="el-GR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Δ</a:t>
          </a:r>
          <a:r>
            <a:rPr lang="fr-CH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P &lt; 20% STP</a:t>
          </a:r>
        </a:p>
      </xdr:txBody>
    </xdr:sp>
    <xdr:clientData/>
  </xdr:twoCellAnchor>
  <xdr:twoCellAnchor>
    <xdr:from>
      <xdr:col>31</xdr:col>
      <xdr:colOff>19050</xdr:colOff>
      <xdr:row>16</xdr:row>
      <xdr:rowOff>57150</xdr:rowOff>
    </xdr:from>
    <xdr:to>
      <xdr:col>33</xdr:col>
      <xdr:colOff>66675</xdr:colOff>
      <xdr:row>17</xdr:row>
      <xdr:rowOff>57150</xdr:rowOff>
    </xdr:to>
    <xdr:sp macro="" textlink="">
      <xdr:nvSpPr>
        <xdr:cNvPr id="30" name="AutoShape 44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rrowheads="1"/>
        </xdr:cNvSpPr>
      </xdr:nvSpPr>
      <xdr:spPr bwMode="auto">
        <a:xfrm>
          <a:off x="5848350" y="3067050"/>
          <a:ext cx="428625" cy="228600"/>
        </a:xfrm>
        <a:prstGeom prst="wedgeRoundRectCallout">
          <a:avLst>
            <a:gd name="adj1" fmla="val -38889"/>
            <a:gd name="adj2" fmla="val 129167"/>
            <a:gd name="adj3" fmla="val 16667"/>
          </a:avLst>
        </a:prstGeom>
        <a:solidFill>
          <a:srgbClr val="FFFFFF"/>
        </a:solidFill>
        <a:ln w="317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fr-CH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mise sous pression</a:t>
          </a:r>
        </a:p>
      </xdr:txBody>
    </xdr:sp>
    <xdr:clientData/>
  </xdr:twoCellAnchor>
  <xdr:twoCellAnchor>
    <xdr:from>
      <xdr:col>28</xdr:col>
      <xdr:colOff>123825</xdr:colOff>
      <xdr:row>25</xdr:row>
      <xdr:rowOff>209550</xdr:rowOff>
    </xdr:from>
    <xdr:to>
      <xdr:col>30</xdr:col>
      <xdr:colOff>133350</xdr:colOff>
      <xdr:row>27</xdr:row>
      <xdr:rowOff>133350</xdr:rowOff>
    </xdr:to>
    <xdr:sp macro="" textlink="">
      <xdr:nvSpPr>
        <xdr:cNvPr id="31" name="AutoShape 45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rrowheads="1"/>
        </xdr:cNvSpPr>
      </xdr:nvSpPr>
      <xdr:spPr bwMode="auto">
        <a:xfrm>
          <a:off x="5381625" y="5276850"/>
          <a:ext cx="390525" cy="381000"/>
        </a:xfrm>
        <a:prstGeom prst="wedgeRoundRectCallout">
          <a:avLst>
            <a:gd name="adj1" fmla="val -30486"/>
            <a:gd name="adj2" fmla="val 70000"/>
            <a:gd name="adj3" fmla="val 16667"/>
          </a:avLst>
        </a:prstGeom>
        <a:solidFill>
          <a:srgbClr val="FFFFFF"/>
        </a:solidFill>
        <a:ln w="317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fr-CH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phase de détente</a:t>
          </a:r>
        </a:p>
        <a:p>
          <a:pPr algn="l" rtl="0">
            <a:defRPr sz="1000"/>
          </a:pPr>
          <a:r>
            <a:rPr lang="fr-CH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1 heure</a:t>
          </a:r>
        </a:p>
      </xdr:txBody>
    </xdr:sp>
    <xdr:clientData/>
  </xdr:twoCellAnchor>
  <xdr:twoCellAnchor>
    <xdr:from>
      <xdr:col>33</xdr:col>
      <xdr:colOff>76200</xdr:colOff>
      <xdr:row>22</xdr:row>
      <xdr:rowOff>38100</xdr:rowOff>
    </xdr:from>
    <xdr:to>
      <xdr:col>35</xdr:col>
      <xdr:colOff>85725</xdr:colOff>
      <xdr:row>23</xdr:row>
      <xdr:rowOff>161925</xdr:rowOff>
    </xdr:to>
    <xdr:sp macro="" textlink="">
      <xdr:nvSpPr>
        <xdr:cNvPr id="32" name="AutoShape 46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rrowheads="1"/>
        </xdr:cNvSpPr>
      </xdr:nvSpPr>
      <xdr:spPr bwMode="auto">
        <a:xfrm>
          <a:off x="6286500" y="4419600"/>
          <a:ext cx="390525" cy="352425"/>
        </a:xfrm>
        <a:prstGeom prst="wedgeRoundRectCallout">
          <a:avLst>
            <a:gd name="adj1" fmla="val 67074"/>
            <a:gd name="adj2" fmla="val -82431"/>
            <a:gd name="adj3" fmla="val 16667"/>
          </a:avLst>
        </a:prstGeom>
        <a:solidFill>
          <a:srgbClr val="FFFFFF"/>
        </a:solidFill>
        <a:ln w="317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fr-CH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chute de pression </a:t>
          </a:r>
          <a:r>
            <a:rPr lang="el-GR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Δ</a:t>
          </a:r>
          <a:r>
            <a:rPr lang="fr-CH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Pab</a:t>
          </a:r>
        </a:p>
      </xdr:txBody>
    </xdr:sp>
    <xdr:clientData/>
  </xdr:twoCellAnchor>
  <xdr:twoCellAnchor>
    <xdr:from>
      <xdr:col>36</xdr:col>
      <xdr:colOff>85725</xdr:colOff>
      <xdr:row>20</xdr:row>
      <xdr:rowOff>104775</xdr:rowOff>
    </xdr:from>
    <xdr:to>
      <xdr:col>38</xdr:col>
      <xdr:colOff>161925</xdr:colOff>
      <xdr:row>21</xdr:row>
      <xdr:rowOff>95250</xdr:rowOff>
    </xdr:to>
    <xdr:sp macro="" textlink="">
      <xdr:nvSpPr>
        <xdr:cNvPr id="33" name="AutoShape 47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rrowheads="1"/>
        </xdr:cNvSpPr>
      </xdr:nvSpPr>
      <xdr:spPr bwMode="auto">
        <a:xfrm>
          <a:off x="6867525" y="4029075"/>
          <a:ext cx="457200" cy="219075"/>
        </a:xfrm>
        <a:prstGeom prst="wedgeRoundRectCallout">
          <a:avLst>
            <a:gd name="adj1" fmla="val -52083"/>
            <a:gd name="adj2" fmla="val 97824"/>
            <a:gd name="adj3" fmla="val 16667"/>
          </a:avLst>
        </a:prstGeom>
        <a:solidFill>
          <a:srgbClr val="FFFFFF"/>
        </a:solidFill>
        <a:ln w="317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fr-CH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phase de contraction</a:t>
          </a:r>
        </a:p>
      </xdr:txBody>
    </xdr:sp>
    <xdr:clientData/>
  </xdr:twoCellAnchor>
  <xdr:twoCellAnchor>
    <xdr:from>
      <xdr:col>30</xdr:col>
      <xdr:colOff>161925</xdr:colOff>
      <xdr:row>19</xdr:row>
      <xdr:rowOff>57150</xdr:rowOff>
    </xdr:from>
    <xdr:to>
      <xdr:col>30</xdr:col>
      <xdr:colOff>161925</xdr:colOff>
      <xdr:row>27</xdr:row>
      <xdr:rowOff>85725</xdr:rowOff>
    </xdr:to>
    <xdr:sp macro="" textlink="">
      <xdr:nvSpPr>
        <xdr:cNvPr id="34" name="Line 48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ShapeType="1"/>
        </xdr:cNvSpPr>
      </xdr:nvSpPr>
      <xdr:spPr bwMode="auto">
        <a:xfrm>
          <a:off x="5800725" y="3752850"/>
          <a:ext cx="0" cy="1857375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35</xdr:col>
      <xdr:colOff>142875</xdr:colOff>
      <xdr:row>22</xdr:row>
      <xdr:rowOff>152400</xdr:rowOff>
    </xdr:from>
    <xdr:to>
      <xdr:col>35</xdr:col>
      <xdr:colOff>142875</xdr:colOff>
      <xdr:row>27</xdr:row>
      <xdr:rowOff>104775</xdr:rowOff>
    </xdr:to>
    <xdr:sp macro="" textlink="">
      <xdr:nvSpPr>
        <xdr:cNvPr id="35" name="Line 49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ShapeType="1"/>
        </xdr:cNvSpPr>
      </xdr:nvSpPr>
      <xdr:spPr bwMode="auto">
        <a:xfrm>
          <a:off x="6734175" y="4533900"/>
          <a:ext cx="0" cy="1095375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32</xdr:col>
      <xdr:colOff>104775</xdr:colOff>
      <xdr:row>19</xdr:row>
      <xdr:rowOff>76200</xdr:rowOff>
    </xdr:from>
    <xdr:to>
      <xdr:col>32</xdr:col>
      <xdr:colOff>104775</xdr:colOff>
      <xdr:row>27</xdr:row>
      <xdr:rowOff>104775</xdr:rowOff>
    </xdr:to>
    <xdr:sp macro="" textlink="">
      <xdr:nvSpPr>
        <xdr:cNvPr id="36" name="Line 50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ShapeType="1"/>
        </xdr:cNvSpPr>
      </xdr:nvSpPr>
      <xdr:spPr bwMode="auto">
        <a:xfrm>
          <a:off x="6124575" y="3771900"/>
          <a:ext cx="0" cy="1857375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37</xdr:col>
      <xdr:colOff>152400</xdr:colOff>
      <xdr:row>23</xdr:row>
      <xdr:rowOff>47625</xdr:rowOff>
    </xdr:from>
    <xdr:to>
      <xdr:col>37</xdr:col>
      <xdr:colOff>152400</xdr:colOff>
      <xdr:row>27</xdr:row>
      <xdr:rowOff>114300</xdr:rowOff>
    </xdr:to>
    <xdr:sp macro="" textlink="">
      <xdr:nvSpPr>
        <xdr:cNvPr id="37" name="Line 51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ShapeType="1"/>
        </xdr:cNvSpPr>
      </xdr:nvSpPr>
      <xdr:spPr bwMode="auto">
        <a:xfrm>
          <a:off x="7124700" y="4657725"/>
          <a:ext cx="0" cy="981075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161925</xdr:colOff>
      <xdr:row>25</xdr:row>
      <xdr:rowOff>171450</xdr:rowOff>
    </xdr:from>
    <xdr:to>
      <xdr:col>32</xdr:col>
      <xdr:colOff>104775</xdr:colOff>
      <xdr:row>25</xdr:row>
      <xdr:rowOff>171450</xdr:rowOff>
    </xdr:to>
    <xdr:sp macro="" textlink="">
      <xdr:nvSpPr>
        <xdr:cNvPr id="38" name="Line 52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ShapeType="1"/>
        </xdr:cNvSpPr>
      </xdr:nvSpPr>
      <xdr:spPr bwMode="auto">
        <a:xfrm>
          <a:off x="5800725" y="5238750"/>
          <a:ext cx="323850" cy="0"/>
        </a:xfrm>
        <a:prstGeom prst="line">
          <a:avLst/>
        </a:prstGeom>
        <a:noFill/>
        <a:ln w="3175">
          <a:solidFill>
            <a:srgbClr val="000000"/>
          </a:solidFill>
          <a:round/>
          <a:headEnd type="arrow" w="med" len="sm"/>
          <a:tailEnd type="arrow" w="med" len="sm"/>
        </a:ln>
      </xdr:spPr>
    </xdr:sp>
    <xdr:clientData/>
  </xdr:twoCellAnchor>
  <xdr:twoCellAnchor>
    <xdr:from>
      <xdr:col>35</xdr:col>
      <xdr:colOff>142875</xdr:colOff>
      <xdr:row>25</xdr:row>
      <xdr:rowOff>171450</xdr:rowOff>
    </xdr:from>
    <xdr:to>
      <xdr:col>37</xdr:col>
      <xdr:colOff>152400</xdr:colOff>
      <xdr:row>25</xdr:row>
      <xdr:rowOff>171450</xdr:rowOff>
    </xdr:to>
    <xdr:sp macro="" textlink="">
      <xdr:nvSpPr>
        <xdr:cNvPr id="39" name="Line 53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ShapeType="1"/>
        </xdr:cNvSpPr>
      </xdr:nvSpPr>
      <xdr:spPr bwMode="auto">
        <a:xfrm>
          <a:off x="6734175" y="5238750"/>
          <a:ext cx="390525" cy="0"/>
        </a:xfrm>
        <a:prstGeom prst="line">
          <a:avLst/>
        </a:prstGeom>
        <a:noFill/>
        <a:ln w="3175">
          <a:solidFill>
            <a:srgbClr val="000000"/>
          </a:solidFill>
          <a:round/>
          <a:headEnd type="arrow" w="med" len="sm"/>
          <a:tailEnd type="arrow" w="med" len="sm"/>
        </a:ln>
      </xdr:spPr>
    </xdr:sp>
    <xdr:clientData/>
  </xdr:twoCellAnchor>
  <xdr:oneCellAnchor>
    <xdr:from>
      <xdr:col>31</xdr:col>
      <xdr:colOff>28575</xdr:colOff>
      <xdr:row>25</xdr:row>
      <xdr:rowOff>28575</xdr:rowOff>
    </xdr:from>
    <xdr:ext cx="304800" cy="142875"/>
    <xdr:sp macro="" textlink="">
      <xdr:nvSpPr>
        <xdr:cNvPr id="40" name="Text Box 54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5857875" y="5095875"/>
          <a:ext cx="3048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fr-CH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30 min</a:t>
          </a:r>
        </a:p>
      </xdr:txBody>
    </xdr:sp>
    <xdr:clientData/>
  </xdr:oneCellAnchor>
  <xdr:oneCellAnchor>
    <xdr:from>
      <xdr:col>33</xdr:col>
      <xdr:colOff>66675</xdr:colOff>
      <xdr:row>25</xdr:row>
      <xdr:rowOff>28575</xdr:rowOff>
    </xdr:from>
    <xdr:ext cx="304800" cy="142875"/>
    <xdr:sp macro="" textlink="">
      <xdr:nvSpPr>
        <xdr:cNvPr id="41" name="Text Box 55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>
          <a:spLocks noChangeArrowheads="1"/>
        </xdr:cNvSpPr>
      </xdr:nvSpPr>
      <xdr:spPr bwMode="auto">
        <a:xfrm>
          <a:off x="6276975" y="5095875"/>
          <a:ext cx="3048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fr-CH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60 min</a:t>
          </a:r>
        </a:p>
      </xdr:txBody>
    </xdr:sp>
    <xdr:clientData/>
  </xdr:oneCellAnchor>
  <xdr:twoCellAnchor editAs="oneCell">
    <xdr:from>
      <xdr:col>36</xdr:col>
      <xdr:colOff>0</xdr:colOff>
      <xdr:row>24</xdr:row>
      <xdr:rowOff>123825</xdr:rowOff>
    </xdr:from>
    <xdr:to>
      <xdr:col>37</xdr:col>
      <xdr:colOff>85725</xdr:colOff>
      <xdr:row>25</xdr:row>
      <xdr:rowOff>142875</xdr:rowOff>
    </xdr:to>
    <xdr:sp macro="" textlink="">
      <xdr:nvSpPr>
        <xdr:cNvPr id="42" name="Text Box 56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>
          <a:spLocks noChangeArrowheads="1"/>
        </xdr:cNvSpPr>
      </xdr:nvSpPr>
      <xdr:spPr bwMode="auto">
        <a:xfrm>
          <a:off x="6781800" y="4962525"/>
          <a:ext cx="276225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fr-CH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tk</a:t>
          </a:r>
        </a:p>
        <a:p>
          <a:pPr algn="ctr" rtl="0">
            <a:defRPr sz="1000"/>
          </a:pPr>
          <a:r>
            <a:rPr lang="fr-CH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30 min</a:t>
          </a:r>
        </a:p>
      </xdr:txBody>
    </xdr:sp>
    <xdr:clientData/>
  </xdr:twoCellAnchor>
  <xdr:oneCellAnchor>
    <xdr:from>
      <xdr:col>41</xdr:col>
      <xdr:colOff>142875</xdr:colOff>
      <xdr:row>25</xdr:row>
      <xdr:rowOff>38100</xdr:rowOff>
    </xdr:from>
    <xdr:ext cx="447675" cy="142875"/>
    <xdr:sp macro="" textlink="">
      <xdr:nvSpPr>
        <xdr:cNvPr id="43" name="Text Box 57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7877175" y="5105400"/>
          <a:ext cx="4476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fr-CH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tk = 90 min</a:t>
          </a:r>
        </a:p>
      </xdr:txBody>
    </xdr:sp>
    <xdr:clientData/>
  </xdr:oneCellAnchor>
  <xdr:twoCellAnchor>
    <xdr:from>
      <xdr:col>32</xdr:col>
      <xdr:colOff>104775</xdr:colOff>
      <xdr:row>25</xdr:row>
      <xdr:rowOff>171450</xdr:rowOff>
    </xdr:from>
    <xdr:to>
      <xdr:col>35</xdr:col>
      <xdr:colOff>142875</xdr:colOff>
      <xdr:row>25</xdr:row>
      <xdr:rowOff>171450</xdr:rowOff>
    </xdr:to>
    <xdr:sp macro="" textlink="">
      <xdr:nvSpPr>
        <xdr:cNvPr id="44" name="Line 58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ShapeType="1"/>
        </xdr:cNvSpPr>
      </xdr:nvSpPr>
      <xdr:spPr bwMode="auto">
        <a:xfrm>
          <a:off x="6124575" y="5238750"/>
          <a:ext cx="609600" cy="0"/>
        </a:xfrm>
        <a:prstGeom prst="line">
          <a:avLst/>
        </a:prstGeom>
        <a:noFill/>
        <a:ln w="3175">
          <a:solidFill>
            <a:srgbClr val="000000"/>
          </a:solidFill>
          <a:round/>
          <a:headEnd type="arrow" w="med" len="sm"/>
          <a:tailEnd type="arrow" w="med" len="sm"/>
        </a:ln>
      </xdr:spPr>
    </xdr:sp>
    <xdr:clientData/>
  </xdr:twoCellAnchor>
  <xdr:twoCellAnchor>
    <xdr:from>
      <xdr:col>38</xdr:col>
      <xdr:colOff>95250</xdr:colOff>
      <xdr:row>21</xdr:row>
      <xdr:rowOff>123825</xdr:rowOff>
    </xdr:from>
    <xdr:to>
      <xdr:col>40</xdr:col>
      <xdr:colOff>161925</xdr:colOff>
      <xdr:row>22</xdr:row>
      <xdr:rowOff>47625</xdr:rowOff>
    </xdr:to>
    <xdr:sp macro="" textlink="">
      <xdr:nvSpPr>
        <xdr:cNvPr id="45" name="AutoShape 59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rrowheads="1"/>
        </xdr:cNvSpPr>
      </xdr:nvSpPr>
      <xdr:spPr bwMode="auto">
        <a:xfrm>
          <a:off x="7258050" y="4276725"/>
          <a:ext cx="447675" cy="152400"/>
        </a:xfrm>
        <a:prstGeom prst="wedgeEllipseCallout">
          <a:avLst>
            <a:gd name="adj1" fmla="val -73403"/>
            <a:gd name="adj2" fmla="val -18750"/>
          </a:avLst>
        </a:prstGeom>
        <a:solidFill>
          <a:srgbClr val="FFFFFF"/>
        </a:solidFill>
        <a:ln w="317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fr-CH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étanche</a:t>
          </a:r>
        </a:p>
      </xdr:txBody>
    </xdr:sp>
    <xdr:clientData/>
  </xdr:twoCellAnchor>
  <xdr:twoCellAnchor>
    <xdr:from>
      <xdr:col>38</xdr:col>
      <xdr:colOff>57150</xdr:colOff>
      <xdr:row>22</xdr:row>
      <xdr:rowOff>85725</xdr:rowOff>
    </xdr:from>
    <xdr:to>
      <xdr:col>41</xdr:col>
      <xdr:colOff>133350</xdr:colOff>
      <xdr:row>23</xdr:row>
      <xdr:rowOff>38100</xdr:rowOff>
    </xdr:to>
    <xdr:sp macro="" textlink="">
      <xdr:nvSpPr>
        <xdr:cNvPr id="46" name="AutoShape 60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rrowheads="1"/>
        </xdr:cNvSpPr>
      </xdr:nvSpPr>
      <xdr:spPr bwMode="auto">
        <a:xfrm>
          <a:off x="7219950" y="4467225"/>
          <a:ext cx="647700" cy="180975"/>
        </a:xfrm>
        <a:prstGeom prst="wedgeEllipseCallout">
          <a:avLst>
            <a:gd name="adj1" fmla="val -58824"/>
            <a:gd name="adj2" fmla="val -7894"/>
          </a:avLst>
        </a:prstGeom>
        <a:solidFill>
          <a:srgbClr val="FFFFFF"/>
        </a:solidFill>
        <a:ln w="317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fr-CH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pas étanche</a:t>
          </a:r>
        </a:p>
      </xdr:txBody>
    </xdr:sp>
    <xdr:clientData/>
  </xdr:twoCellAnchor>
  <xdr:twoCellAnchor>
    <xdr:from>
      <xdr:col>41</xdr:col>
      <xdr:colOff>57150</xdr:colOff>
      <xdr:row>23</xdr:row>
      <xdr:rowOff>38100</xdr:rowOff>
    </xdr:from>
    <xdr:to>
      <xdr:col>41</xdr:col>
      <xdr:colOff>57150</xdr:colOff>
      <xdr:row>27</xdr:row>
      <xdr:rowOff>104775</xdr:rowOff>
    </xdr:to>
    <xdr:sp macro="" textlink="">
      <xdr:nvSpPr>
        <xdr:cNvPr id="47" name="Line 61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ShapeType="1"/>
        </xdr:cNvSpPr>
      </xdr:nvSpPr>
      <xdr:spPr bwMode="auto">
        <a:xfrm>
          <a:off x="7791450" y="4648200"/>
          <a:ext cx="0" cy="981075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44</xdr:col>
      <xdr:colOff>57150</xdr:colOff>
      <xdr:row>23</xdr:row>
      <xdr:rowOff>38100</xdr:rowOff>
    </xdr:from>
    <xdr:to>
      <xdr:col>44</xdr:col>
      <xdr:colOff>57150</xdr:colOff>
      <xdr:row>27</xdr:row>
      <xdr:rowOff>104775</xdr:rowOff>
    </xdr:to>
    <xdr:sp macro="" textlink="">
      <xdr:nvSpPr>
        <xdr:cNvPr id="48" name="Line 62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ShapeType="1"/>
        </xdr:cNvSpPr>
      </xdr:nvSpPr>
      <xdr:spPr bwMode="auto">
        <a:xfrm>
          <a:off x="8362950" y="4648200"/>
          <a:ext cx="0" cy="981075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41</xdr:col>
      <xdr:colOff>57150</xdr:colOff>
      <xdr:row>25</xdr:row>
      <xdr:rowOff>171450</xdr:rowOff>
    </xdr:from>
    <xdr:to>
      <xdr:col>44</xdr:col>
      <xdr:colOff>57150</xdr:colOff>
      <xdr:row>25</xdr:row>
      <xdr:rowOff>171450</xdr:rowOff>
    </xdr:to>
    <xdr:sp macro="" textlink="">
      <xdr:nvSpPr>
        <xdr:cNvPr id="49" name="Line 63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ShapeType="1"/>
        </xdr:cNvSpPr>
      </xdr:nvSpPr>
      <xdr:spPr bwMode="auto">
        <a:xfrm>
          <a:off x="7791450" y="5238750"/>
          <a:ext cx="571500" cy="0"/>
        </a:xfrm>
        <a:prstGeom prst="line">
          <a:avLst/>
        </a:prstGeom>
        <a:noFill/>
        <a:ln w="3175">
          <a:solidFill>
            <a:srgbClr val="000000"/>
          </a:solidFill>
          <a:round/>
          <a:headEnd type="arrow" w="med" len="sm"/>
          <a:tailEnd type="arrow" w="med" len="sm"/>
        </a:ln>
      </xdr:spPr>
    </xdr:sp>
    <xdr:clientData/>
  </xdr:twoCellAnchor>
  <xdr:twoCellAnchor>
    <xdr:from>
      <xdr:col>42</xdr:col>
      <xdr:colOff>152400</xdr:colOff>
      <xdr:row>21</xdr:row>
      <xdr:rowOff>161925</xdr:rowOff>
    </xdr:from>
    <xdr:to>
      <xdr:col>44</xdr:col>
      <xdr:colOff>142875</xdr:colOff>
      <xdr:row>21</xdr:row>
      <xdr:rowOff>161925</xdr:rowOff>
    </xdr:to>
    <xdr:sp macro="" textlink="">
      <xdr:nvSpPr>
        <xdr:cNvPr id="50" name="Line 64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ShapeType="1"/>
        </xdr:cNvSpPr>
      </xdr:nvSpPr>
      <xdr:spPr bwMode="auto">
        <a:xfrm>
          <a:off x="8077200" y="4314825"/>
          <a:ext cx="371475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44</xdr:col>
      <xdr:colOff>47625</xdr:colOff>
      <xdr:row>22</xdr:row>
      <xdr:rowOff>95250</xdr:rowOff>
    </xdr:from>
    <xdr:to>
      <xdr:col>44</xdr:col>
      <xdr:colOff>142875</xdr:colOff>
      <xdr:row>22</xdr:row>
      <xdr:rowOff>95250</xdr:rowOff>
    </xdr:to>
    <xdr:sp macro="" textlink="">
      <xdr:nvSpPr>
        <xdr:cNvPr id="51" name="Line 65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ShapeType="1"/>
        </xdr:cNvSpPr>
      </xdr:nvSpPr>
      <xdr:spPr bwMode="auto">
        <a:xfrm>
          <a:off x="8353425" y="4476750"/>
          <a:ext cx="9525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44</xdr:col>
      <xdr:colOff>104775</xdr:colOff>
      <xdr:row>21</xdr:row>
      <xdr:rowOff>161925</xdr:rowOff>
    </xdr:from>
    <xdr:to>
      <xdr:col>44</xdr:col>
      <xdr:colOff>104775</xdr:colOff>
      <xdr:row>22</xdr:row>
      <xdr:rowOff>95250</xdr:rowOff>
    </xdr:to>
    <xdr:sp macro="" textlink="">
      <xdr:nvSpPr>
        <xdr:cNvPr id="52" name="Line 66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ShapeType="1"/>
        </xdr:cNvSpPr>
      </xdr:nvSpPr>
      <xdr:spPr bwMode="auto">
        <a:xfrm>
          <a:off x="8410575" y="4314825"/>
          <a:ext cx="0" cy="161925"/>
        </a:xfrm>
        <a:prstGeom prst="line">
          <a:avLst/>
        </a:prstGeom>
        <a:noFill/>
        <a:ln w="3175">
          <a:solidFill>
            <a:srgbClr val="000000"/>
          </a:solidFill>
          <a:round/>
          <a:headEnd type="arrow" w="med" len="sm"/>
          <a:tailEnd type="arrow" w="med" len="sm"/>
        </a:ln>
      </xdr:spPr>
    </xdr:sp>
    <xdr:clientData/>
  </xdr:twoCellAnchor>
  <xdr:twoCellAnchor>
    <xdr:from>
      <xdr:col>42</xdr:col>
      <xdr:colOff>0</xdr:colOff>
      <xdr:row>22</xdr:row>
      <xdr:rowOff>19050</xdr:rowOff>
    </xdr:from>
    <xdr:to>
      <xdr:col>43</xdr:col>
      <xdr:colOff>76200</xdr:colOff>
      <xdr:row>22</xdr:row>
      <xdr:rowOff>19050</xdr:rowOff>
    </xdr:to>
    <xdr:sp macro="" textlink="">
      <xdr:nvSpPr>
        <xdr:cNvPr id="53" name="Line 67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ShapeType="1"/>
        </xdr:cNvSpPr>
      </xdr:nvSpPr>
      <xdr:spPr bwMode="auto">
        <a:xfrm>
          <a:off x="7924800" y="4400550"/>
          <a:ext cx="26670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42</xdr:col>
      <xdr:colOff>171450</xdr:colOff>
      <xdr:row>23</xdr:row>
      <xdr:rowOff>38100</xdr:rowOff>
    </xdr:from>
    <xdr:to>
      <xdr:col>44</xdr:col>
      <xdr:colOff>47625</xdr:colOff>
      <xdr:row>23</xdr:row>
      <xdr:rowOff>38100</xdr:rowOff>
    </xdr:to>
    <xdr:sp macro="" textlink="">
      <xdr:nvSpPr>
        <xdr:cNvPr id="54" name="Line 68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ShapeType="1"/>
        </xdr:cNvSpPr>
      </xdr:nvSpPr>
      <xdr:spPr bwMode="auto">
        <a:xfrm flipH="1">
          <a:off x="8096250" y="4648200"/>
          <a:ext cx="257175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28575</xdr:colOff>
      <xdr:row>22</xdr:row>
      <xdr:rowOff>19050</xdr:rowOff>
    </xdr:from>
    <xdr:to>
      <xdr:col>43</xdr:col>
      <xdr:colOff>28575</xdr:colOff>
      <xdr:row>23</xdr:row>
      <xdr:rowOff>38100</xdr:rowOff>
    </xdr:to>
    <xdr:sp macro="" textlink="">
      <xdr:nvSpPr>
        <xdr:cNvPr id="55" name="Line 69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ShapeType="1"/>
        </xdr:cNvSpPr>
      </xdr:nvSpPr>
      <xdr:spPr bwMode="auto">
        <a:xfrm>
          <a:off x="8143875" y="4400550"/>
          <a:ext cx="0" cy="247650"/>
        </a:xfrm>
        <a:prstGeom prst="line">
          <a:avLst/>
        </a:prstGeom>
        <a:noFill/>
        <a:ln w="3175">
          <a:solidFill>
            <a:srgbClr val="000000"/>
          </a:solidFill>
          <a:round/>
          <a:headEnd type="arrow" w="med" len="sm"/>
          <a:tailEnd type="arrow" w="med" len="sm"/>
        </a:ln>
      </xdr:spPr>
    </xdr:sp>
    <xdr:clientData/>
  </xdr:twoCellAnchor>
  <xdr:oneCellAnchor>
    <xdr:from>
      <xdr:col>44</xdr:col>
      <xdr:colOff>180975</xdr:colOff>
      <xdr:row>21</xdr:row>
      <xdr:rowOff>180975</xdr:rowOff>
    </xdr:from>
    <xdr:ext cx="171450" cy="142875"/>
    <xdr:sp macro="" textlink="">
      <xdr:nvSpPr>
        <xdr:cNvPr id="56" name="Text Box 70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 txBox="1">
          <a:spLocks noChangeArrowheads="1"/>
        </xdr:cNvSpPr>
      </xdr:nvSpPr>
      <xdr:spPr bwMode="auto">
        <a:xfrm>
          <a:off x="8486775" y="4333875"/>
          <a:ext cx="17145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el-GR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Δ</a:t>
          </a:r>
          <a:r>
            <a:rPr lang="fr-CH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P</a:t>
          </a:r>
        </a:p>
      </xdr:txBody>
    </xdr:sp>
    <xdr:clientData/>
  </xdr:oneCellAnchor>
  <xdr:oneCellAnchor>
    <xdr:from>
      <xdr:col>42</xdr:col>
      <xdr:colOff>38100</xdr:colOff>
      <xdr:row>22</xdr:row>
      <xdr:rowOff>104775</xdr:rowOff>
    </xdr:from>
    <xdr:ext cx="171450" cy="142875"/>
    <xdr:sp macro="" textlink="">
      <xdr:nvSpPr>
        <xdr:cNvPr id="57" name="Text Box 71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 txBox="1">
          <a:spLocks noChangeArrowheads="1"/>
        </xdr:cNvSpPr>
      </xdr:nvSpPr>
      <xdr:spPr bwMode="auto">
        <a:xfrm>
          <a:off x="7962900" y="4486275"/>
          <a:ext cx="17145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el-GR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Δ</a:t>
          </a:r>
          <a:r>
            <a:rPr lang="fr-CH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P</a:t>
          </a:r>
        </a:p>
      </xdr:txBody>
    </xdr:sp>
    <xdr:clientData/>
  </xdr:oneCellAnchor>
  <xdr:twoCellAnchor>
    <xdr:from>
      <xdr:col>41</xdr:col>
      <xdr:colOff>133350</xdr:colOff>
      <xdr:row>19</xdr:row>
      <xdr:rowOff>200025</xdr:rowOff>
    </xdr:from>
    <xdr:to>
      <xdr:col>44</xdr:col>
      <xdr:colOff>152400</xdr:colOff>
      <xdr:row>21</xdr:row>
      <xdr:rowOff>57150</xdr:rowOff>
    </xdr:to>
    <xdr:sp macro="" textlink="">
      <xdr:nvSpPr>
        <xdr:cNvPr id="58" name="AutoShape 72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rrowheads="1"/>
        </xdr:cNvSpPr>
      </xdr:nvSpPr>
      <xdr:spPr bwMode="auto">
        <a:xfrm>
          <a:off x="7867650" y="3895725"/>
          <a:ext cx="590550" cy="314325"/>
        </a:xfrm>
        <a:prstGeom prst="wedgeEllipseCallout">
          <a:avLst>
            <a:gd name="adj1" fmla="val 25806"/>
            <a:gd name="adj2" fmla="val 122727"/>
          </a:avLst>
        </a:prstGeom>
        <a:solidFill>
          <a:srgbClr val="FFFFFF"/>
        </a:solidFill>
        <a:ln w="317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fr-CH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étanche</a:t>
          </a:r>
        </a:p>
        <a:p>
          <a:pPr algn="l" rtl="0">
            <a:defRPr sz="1000"/>
          </a:pPr>
          <a:r>
            <a:rPr lang="el-GR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Δ</a:t>
          </a:r>
          <a:r>
            <a:rPr lang="fr-CH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P ≤ 0.25 bar</a:t>
          </a:r>
        </a:p>
      </xdr:txBody>
    </xdr:sp>
    <xdr:clientData/>
  </xdr:twoCellAnchor>
  <xdr:twoCellAnchor>
    <xdr:from>
      <xdr:col>41</xdr:col>
      <xdr:colOff>161925</xdr:colOff>
      <xdr:row>23</xdr:row>
      <xdr:rowOff>104775</xdr:rowOff>
    </xdr:from>
    <xdr:to>
      <xdr:col>45</xdr:col>
      <xdr:colOff>57150</xdr:colOff>
      <xdr:row>24</xdr:row>
      <xdr:rowOff>190500</xdr:rowOff>
    </xdr:to>
    <xdr:sp macro="" textlink="">
      <xdr:nvSpPr>
        <xdr:cNvPr id="59" name="AutoShape 73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rrowheads="1"/>
        </xdr:cNvSpPr>
      </xdr:nvSpPr>
      <xdr:spPr bwMode="auto">
        <a:xfrm>
          <a:off x="7896225" y="4714875"/>
          <a:ext cx="657225" cy="314325"/>
        </a:xfrm>
        <a:prstGeom prst="wedgeEllipseCallout">
          <a:avLst>
            <a:gd name="adj1" fmla="val 3625"/>
            <a:gd name="adj2" fmla="val -98486"/>
          </a:avLst>
        </a:prstGeom>
        <a:solidFill>
          <a:srgbClr val="FFFFFF"/>
        </a:solidFill>
        <a:ln w="317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fr-CH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pas étanche</a:t>
          </a:r>
        </a:p>
        <a:p>
          <a:pPr algn="l" rtl="0">
            <a:defRPr sz="1000"/>
          </a:pPr>
          <a:r>
            <a:rPr lang="el-GR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Δ</a:t>
          </a:r>
          <a:r>
            <a:rPr lang="fr-CH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P ≤ 0.25</a:t>
          </a:r>
        </a:p>
      </xdr:txBody>
    </xdr:sp>
    <xdr:clientData/>
  </xdr:twoCellAnchor>
  <xdr:twoCellAnchor>
    <xdr:from>
      <xdr:col>41</xdr:col>
      <xdr:colOff>38100</xdr:colOff>
      <xdr:row>28</xdr:row>
      <xdr:rowOff>66675</xdr:rowOff>
    </xdr:from>
    <xdr:to>
      <xdr:col>45</xdr:col>
      <xdr:colOff>19050</xdr:colOff>
      <xdr:row>28</xdr:row>
      <xdr:rowOff>66675</xdr:rowOff>
    </xdr:to>
    <xdr:sp macro="" textlink="">
      <xdr:nvSpPr>
        <xdr:cNvPr id="60" name="Line 74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ShapeType="1"/>
        </xdr:cNvSpPr>
      </xdr:nvSpPr>
      <xdr:spPr bwMode="auto">
        <a:xfrm>
          <a:off x="7772400" y="5819775"/>
          <a:ext cx="742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oval" w="sm" len="sm"/>
          <a:tailEnd type="triangle" w="med" len="med"/>
        </a:ln>
      </xdr:spPr>
    </xdr:sp>
    <xdr:clientData/>
  </xdr:twoCellAnchor>
  <xdr:twoCellAnchor>
    <xdr:from>
      <xdr:col>35</xdr:col>
      <xdr:colOff>123825</xdr:colOff>
      <xdr:row>28</xdr:row>
      <xdr:rowOff>47625</xdr:rowOff>
    </xdr:from>
    <xdr:to>
      <xdr:col>35</xdr:col>
      <xdr:colOff>161925</xdr:colOff>
      <xdr:row>28</xdr:row>
      <xdr:rowOff>85725</xdr:rowOff>
    </xdr:to>
    <xdr:sp macro="" textlink="">
      <xdr:nvSpPr>
        <xdr:cNvPr id="61" name="AutoShape 75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rrowheads="1"/>
        </xdr:cNvSpPr>
      </xdr:nvSpPr>
      <xdr:spPr bwMode="auto">
        <a:xfrm>
          <a:off x="6715125" y="5800725"/>
          <a:ext cx="38100" cy="38100"/>
        </a:xfrm>
        <a:prstGeom prst="octagon">
          <a:avLst>
            <a:gd name="adj" fmla="val 29287"/>
          </a:avLst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39</xdr:col>
      <xdr:colOff>161925</xdr:colOff>
      <xdr:row>18</xdr:row>
      <xdr:rowOff>104775</xdr:rowOff>
    </xdr:from>
    <xdr:to>
      <xdr:col>44</xdr:col>
      <xdr:colOff>104775</xdr:colOff>
      <xdr:row>19</xdr:row>
      <xdr:rowOff>133350</xdr:rowOff>
    </xdr:to>
    <xdr:sp macro="" textlink="">
      <xdr:nvSpPr>
        <xdr:cNvPr id="62" name="Text Box 76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 txBox="1">
          <a:spLocks noChangeArrowheads="1"/>
        </xdr:cNvSpPr>
      </xdr:nvSpPr>
      <xdr:spPr bwMode="auto">
        <a:xfrm>
          <a:off x="7515225" y="3571875"/>
          <a:ext cx="8953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fr-CH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en cas de doute, prolongation de tk à 90 min</a:t>
          </a:r>
        </a:p>
      </xdr:txBody>
    </xdr:sp>
    <xdr:clientData/>
  </xdr:twoCellAnchor>
  <xdr:twoCellAnchor>
    <xdr:from>
      <xdr:col>28</xdr:col>
      <xdr:colOff>76200</xdr:colOff>
      <xdr:row>17</xdr:row>
      <xdr:rowOff>180975</xdr:rowOff>
    </xdr:from>
    <xdr:to>
      <xdr:col>28</xdr:col>
      <xdr:colOff>171450</xdr:colOff>
      <xdr:row>17</xdr:row>
      <xdr:rowOff>180975</xdr:rowOff>
    </xdr:to>
    <xdr:sp macro="" textlink="">
      <xdr:nvSpPr>
        <xdr:cNvPr id="63" name="Line 77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ShapeType="1"/>
        </xdr:cNvSpPr>
      </xdr:nvSpPr>
      <xdr:spPr bwMode="auto">
        <a:xfrm>
          <a:off x="5334000" y="341947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29</xdr:col>
      <xdr:colOff>9525</xdr:colOff>
      <xdr:row>17</xdr:row>
      <xdr:rowOff>114300</xdr:rowOff>
    </xdr:from>
    <xdr:ext cx="219075" cy="142875"/>
    <xdr:sp macro="" textlink="">
      <xdr:nvSpPr>
        <xdr:cNvPr id="64" name="Text Box 78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 txBox="1">
          <a:spLocks noChangeArrowheads="1"/>
        </xdr:cNvSpPr>
      </xdr:nvSpPr>
      <xdr:spPr bwMode="auto">
        <a:xfrm>
          <a:off x="5457825" y="3352800"/>
          <a:ext cx="2190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fr-CH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STP</a:t>
          </a:r>
        </a:p>
      </xdr:txBody>
    </xdr:sp>
    <xdr:clientData/>
  </xdr:oneCellAnchor>
  <xdr:twoCellAnchor editAs="oneCell">
    <xdr:from>
      <xdr:col>1</xdr:col>
      <xdr:colOff>47625</xdr:colOff>
      <xdr:row>2</xdr:row>
      <xdr:rowOff>57150</xdr:rowOff>
    </xdr:from>
    <xdr:to>
      <xdr:col>6</xdr:col>
      <xdr:colOff>142875</xdr:colOff>
      <xdr:row>4</xdr:row>
      <xdr:rowOff>88216</xdr:rowOff>
    </xdr:to>
    <xdr:pic>
      <xdr:nvPicPr>
        <xdr:cNvPr id="65" name="Picture 18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5275" y="381000"/>
          <a:ext cx="914400" cy="450166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18</xdr:row>
          <xdr:rowOff>19050</xdr:rowOff>
        </xdr:from>
        <xdr:to>
          <xdr:col>8</xdr:col>
          <xdr:colOff>142875</xdr:colOff>
          <xdr:row>19</xdr:row>
          <xdr:rowOff>9525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Pose en tranchée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57150</xdr:colOff>
          <xdr:row>18</xdr:row>
          <xdr:rowOff>19050</xdr:rowOff>
        </xdr:from>
        <xdr:to>
          <xdr:col>13</xdr:col>
          <xdr:colOff>123825</xdr:colOff>
          <xdr:row>19</xdr:row>
          <xdr:rowOff>9525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Tubage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76200</xdr:colOff>
          <xdr:row>18</xdr:row>
          <xdr:rowOff>19050</xdr:rowOff>
        </xdr:from>
        <xdr:to>
          <xdr:col>23</xdr:col>
          <xdr:colOff>9525</xdr:colOff>
          <xdr:row>19</xdr:row>
          <xdr:rowOff>9525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Eclatement (cracking)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20</xdr:row>
          <xdr:rowOff>28575</xdr:rowOff>
        </xdr:from>
        <xdr:to>
          <xdr:col>11</xdr:col>
          <xdr:colOff>180975</xdr:colOff>
          <xdr:row>21</xdr:row>
          <xdr:rowOff>0</xdr:rowOff>
        </xdr:to>
        <xdr:sp macro="" textlink="">
          <xdr:nvSpPr>
            <xdr:cNvPr id="1028" name="Drop Down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180975</xdr:colOff>
          <xdr:row>14</xdr:row>
          <xdr:rowOff>0</xdr:rowOff>
        </xdr:from>
        <xdr:to>
          <xdr:col>33</xdr:col>
          <xdr:colOff>0</xdr:colOff>
          <xdr:row>14</xdr:row>
          <xdr:rowOff>200025</xdr:rowOff>
        </xdr:to>
        <xdr:sp macro="" textlink="">
          <xdr:nvSpPr>
            <xdr:cNvPr id="1029" name="Drop Down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21</xdr:row>
          <xdr:rowOff>9525</xdr:rowOff>
        </xdr:from>
        <xdr:to>
          <xdr:col>11</xdr:col>
          <xdr:colOff>180975</xdr:colOff>
          <xdr:row>21</xdr:row>
          <xdr:rowOff>219075</xdr:rowOff>
        </xdr:to>
        <xdr:sp macro="" textlink="">
          <xdr:nvSpPr>
            <xdr:cNvPr id="1030" name="Drop Down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L95"/>
  <sheetViews>
    <sheetView tabSelected="1" zoomScaleNormal="100" workbookViewId="0">
      <selection activeCell="AP3" sqref="AP3:AU3"/>
    </sheetView>
  </sheetViews>
  <sheetFormatPr baseColWidth="10" defaultRowHeight="12.75" x14ac:dyDescent="0.2"/>
  <cols>
    <col min="1" max="1" width="3.7109375" style="1" customWidth="1"/>
    <col min="2" max="2" width="0.85546875" style="1" customWidth="1"/>
    <col min="3" max="47" width="2.85546875" style="1" customWidth="1"/>
    <col min="48" max="48" width="0.85546875" style="1" customWidth="1"/>
    <col min="49" max="50" width="3.7109375" style="4" customWidth="1"/>
    <col min="51" max="51" width="58.7109375" style="1" customWidth="1"/>
    <col min="52" max="16384" width="11.42578125" style="1"/>
  </cols>
  <sheetData>
    <row r="1" spans="2:63" x14ac:dyDescent="0.2"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3" t="s">
        <v>0</v>
      </c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</row>
    <row r="3" spans="2:63" ht="21" customHeight="1" x14ac:dyDescent="0.3">
      <c r="B3" s="5"/>
      <c r="C3" s="6"/>
      <c r="D3" s="6"/>
      <c r="E3" s="6"/>
      <c r="F3" s="6"/>
      <c r="G3" s="6"/>
      <c r="H3" s="7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9"/>
      <c r="AN3" s="9"/>
      <c r="AO3" s="10"/>
      <c r="AP3" s="104" t="s">
        <v>92</v>
      </c>
      <c r="AQ3" s="105"/>
      <c r="AR3" s="105"/>
      <c r="AS3" s="105"/>
      <c r="AT3" s="105"/>
      <c r="AU3" s="105"/>
      <c r="AV3" s="11"/>
      <c r="AW3" s="1"/>
      <c r="AX3" s="1"/>
    </row>
    <row r="4" spans="2:63" ht="12" customHeight="1" x14ac:dyDescent="0.2">
      <c r="B4" s="12"/>
      <c r="C4" s="13"/>
      <c r="D4" s="13"/>
      <c r="E4" s="13"/>
      <c r="F4" s="13"/>
      <c r="G4" s="13"/>
      <c r="H4" s="106"/>
      <c r="I4" s="107"/>
      <c r="J4" s="107"/>
      <c r="K4" s="107"/>
      <c r="L4" s="107"/>
      <c r="M4" s="107"/>
      <c r="N4" s="107"/>
      <c r="O4" s="107"/>
      <c r="P4" s="107"/>
      <c r="Q4" s="107"/>
      <c r="R4" s="107"/>
      <c r="S4" s="107"/>
      <c r="T4" s="107"/>
      <c r="U4" s="107"/>
      <c r="V4" s="107"/>
      <c r="W4" s="107"/>
      <c r="X4" s="107"/>
      <c r="Y4" s="107"/>
      <c r="Z4" s="107"/>
      <c r="AA4" s="107"/>
      <c r="AB4" s="107"/>
      <c r="AC4" s="107"/>
      <c r="AD4" s="107"/>
      <c r="AE4" s="107"/>
      <c r="AF4" s="107"/>
      <c r="AG4" s="107"/>
      <c r="AH4" s="107"/>
      <c r="AI4" s="107"/>
      <c r="AJ4" s="107"/>
      <c r="AK4" s="107"/>
      <c r="AL4" s="107"/>
      <c r="AM4" s="107"/>
      <c r="AN4" s="107"/>
      <c r="AO4" s="108"/>
      <c r="AP4" s="116" t="s">
        <v>93</v>
      </c>
      <c r="AQ4" s="117"/>
      <c r="AR4" s="117"/>
      <c r="AS4" s="117"/>
      <c r="AT4" s="117"/>
      <c r="AU4" s="117"/>
      <c r="AV4" s="14"/>
      <c r="AW4" s="1"/>
      <c r="AX4" s="1"/>
    </row>
    <row r="5" spans="2:63" ht="10.5" customHeight="1" x14ac:dyDescent="0.2">
      <c r="B5" s="12"/>
      <c r="C5" s="13"/>
      <c r="D5" s="13"/>
      <c r="E5" s="13"/>
      <c r="F5" s="13"/>
      <c r="G5" s="13"/>
      <c r="H5" s="109" t="s">
        <v>1</v>
      </c>
      <c r="I5" s="110"/>
      <c r="J5" s="110"/>
      <c r="K5" s="110"/>
      <c r="L5" s="110"/>
      <c r="M5" s="110"/>
      <c r="N5" s="110"/>
      <c r="O5" s="110"/>
      <c r="P5" s="110"/>
      <c r="Q5" s="110"/>
      <c r="R5" s="110"/>
      <c r="S5" s="110"/>
      <c r="T5" s="110"/>
      <c r="U5" s="110"/>
      <c r="V5" s="110"/>
      <c r="W5" s="110"/>
      <c r="X5" s="110"/>
      <c r="Y5" s="110"/>
      <c r="Z5" s="110"/>
      <c r="AA5" s="110"/>
      <c r="AB5" s="110"/>
      <c r="AC5" s="110"/>
      <c r="AD5" s="110"/>
      <c r="AE5" s="110"/>
      <c r="AF5" s="110"/>
      <c r="AG5" s="110"/>
      <c r="AH5" s="110"/>
      <c r="AI5" s="110"/>
      <c r="AJ5" s="110"/>
      <c r="AK5" s="110"/>
      <c r="AL5" s="110"/>
      <c r="AM5" s="110"/>
      <c r="AN5" s="110"/>
      <c r="AO5" s="111"/>
      <c r="AP5" s="118"/>
      <c r="AQ5" s="119"/>
      <c r="AR5" s="119"/>
      <c r="AS5" s="119"/>
      <c r="AT5" s="119"/>
      <c r="AU5" s="119"/>
      <c r="AV5" s="14"/>
      <c r="AW5" s="1"/>
      <c r="AX5" s="1"/>
    </row>
    <row r="6" spans="2:63" ht="24" customHeight="1" x14ac:dyDescent="0.25">
      <c r="B6" s="12"/>
      <c r="C6" s="13"/>
      <c r="D6" s="13"/>
      <c r="E6" s="13"/>
      <c r="F6" s="13"/>
      <c r="G6" s="13"/>
      <c r="H6" s="112"/>
      <c r="I6" s="110"/>
      <c r="J6" s="110"/>
      <c r="K6" s="110"/>
      <c r="L6" s="110"/>
      <c r="M6" s="110"/>
      <c r="N6" s="110"/>
      <c r="O6" s="110"/>
      <c r="P6" s="110"/>
      <c r="Q6" s="110"/>
      <c r="R6" s="110"/>
      <c r="S6" s="110"/>
      <c r="T6" s="110"/>
      <c r="U6" s="110"/>
      <c r="V6" s="110"/>
      <c r="W6" s="110"/>
      <c r="X6" s="110"/>
      <c r="Y6" s="110"/>
      <c r="Z6" s="110"/>
      <c r="AA6" s="110"/>
      <c r="AB6" s="110"/>
      <c r="AC6" s="110"/>
      <c r="AD6" s="110"/>
      <c r="AE6" s="110"/>
      <c r="AF6" s="110"/>
      <c r="AG6" s="110"/>
      <c r="AH6" s="110"/>
      <c r="AI6" s="110"/>
      <c r="AJ6" s="110"/>
      <c r="AK6" s="110"/>
      <c r="AL6" s="110"/>
      <c r="AM6" s="110"/>
      <c r="AN6" s="110"/>
      <c r="AO6" s="111"/>
      <c r="AP6" s="113"/>
      <c r="AQ6" s="114"/>
      <c r="AR6" s="114"/>
      <c r="AS6" s="114"/>
      <c r="AT6" s="114"/>
      <c r="AU6" s="114"/>
      <c r="AV6" s="115"/>
      <c r="AW6" s="1"/>
      <c r="AX6" s="1"/>
    </row>
    <row r="7" spans="2:63" ht="3.95" customHeight="1" x14ac:dyDescent="0.2">
      <c r="B7" s="12"/>
      <c r="C7" s="13"/>
      <c r="D7" s="13"/>
      <c r="E7" s="13"/>
      <c r="F7" s="13"/>
      <c r="G7" s="13"/>
      <c r="H7" s="15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7"/>
      <c r="AP7" s="13"/>
      <c r="AQ7" s="13"/>
      <c r="AR7" s="13"/>
      <c r="AS7" s="13"/>
      <c r="AT7" s="13"/>
      <c r="AU7" s="13"/>
      <c r="AV7" s="14"/>
      <c r="AW7" s="1"/>
      <c r="AX7" s="1"/>
    </row>
    <row r="8" spans="2:63" ht="6.95" customHeight="1" x14ac:dyDescent="0.2">
      <c r="B8" s="18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  <c r="AR8" s="19"/>
      <c r="AS8" s="19"/>
      <c r="AT8" s="19"/>
      <c r="AU8" s="19"/>
      <c r="AV8" s="20"/>
    </row>
    <row r="9" spans="2:63" ht="18" customHeight="1" x14ac:dyDescent="0.25">
      <c r="B9" s="21"/>
      <c r="C9" s="22"/>
      <c r="D9" s="22"/>
      <c r="E9" s="22"/>
      <c r="F9" s="22"/>
      <c r="G9" s="22"/>
      <c r="H9" s="120" t="s">
        <v>2</v>
      </c>
      <c r="I9" s="120"/>
      <c r="J9" s="120"/>
      <c r="K9" s="120"/>
      <c r="L9" s="120"/>
      <c r="M9" s="120"/>
      <c r="N9" s="120"/>
      <c r="O9" s="120"/>
      <c r="P9" s="120"/>
      <c r="Q9" s="120"/>
      <c r="R9" s="120"/>
      <c r="S9" s="120"/>
      <c r="T9" s="120"/>
      <c r="U9" s="120"/>
      <c r="V9" s="120"/>
      <c r="W9" s="120"/>
      <c r="X9" s="120"/>
      <c r="Y9" s="120"/>
      <c r="Z9" s="120"/>
      <c r="AA9" s="120"/>
      <c r="AB9" s="120"/>
      <c r="AC9" s="120"/>
      <c r="AD9" s="120"/>
      <c r="AE9" s="120"/>
      <c r="AF9" s="120"/>
      <c r="AG9" s="120"/>
      <c r="AH9" s="120"/>
      <c r="AI9" s="120"/>
      <c r="AJ9" s="120"/>
      <c r="AK9" s="120"/>
      <c r="AL9" s="120"/>
      <c r="AM9" s="120"/>
      <c r="AN9" s="120"/>
      <c r="AO9" s="120"/>
      <c r="AP9" s="22"/>
      <c r="AQ9" s="22"/>
      <c r="AR9" s="22"/>
      <c r="AS9" s="22"/>
      <c r="AT9" s="22"/>
      <c r="AU9" s="22"/>
      <c r="AV9" s="23"/>
      <c r="AY9" s="4"/>
      <c r="AZ9" s="24"/>
      <c r="BC9" s="25" t="s">
        <v>3</v>
      </c>
      <c r="BD9" s="25" t="s">
        <v>4</v>
      </c>
      <c r="BE9" s="25" t="s">
        <v>5</v>
      </c>
      <c r="BF9" s="25" t="b">
        <f>IF(G22=8,2,IF(G22=5,3))</f>
        <v>0</v>
      </c>
      <c r="BG9" s="25"/>
      <c r="BI9" s="1" t="s">
        <v>6</v>
      </c>
      <c r="BJ9" s="1" t="s">
        <v>7</v>
      </c>
      <c r="BK9" s="1" t="s">
        <v>8</v>
      </c>
    </row>
    <row r="10" spans="2:63" ht="18" customHeight="1" x14ac:dyDescent="0.25">
      <c r="B10" s="21"/>
      <c r="C10" s="18"/>
      <c r="D10" s="26" t="s">
        <v>9</v>
      </c>
      <c r="E10" s="19"/>
      <c r="F10" s="19"/>
      <c r="G10" s="19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19"/>
      <c r="AQ10" s="19"/>
      <c r="AR10" s="19"/>
      <c r="AS10" s="19"/>
      <c r="AT10" s="19"/>
      <c r="AU10" s="20"/>
      <c r="AV10" s="23"/>
      <c r="AZ10" s="24"/>
      <c r="BC10" s="25"/>
      <c r="BD10" s="25"/>
      <c r="BE10" s="25"/>
      <c r="BF10" s="25"/>
      <c r="BG10" s="25"/>
      <c r="BH10" s="27">
        <v>2</v>
      </c>
      <c r="BI10" s="25" t="s">
        <v>10</v>
      </c>
      <c r="BJ10" s="28">
        <v>10</v>
      </c>
      <c r="BK10" s="28">
        <v>2</v>
      </c>
    </row>
    <row r="11" spans="2:63" s="22" customFormat="1" ht="18" customHeight="1" x14ac:dyDescent="0.25">
      <c r="B11" s="21"/>
      <c r="C11" s="21"/>
      <c r="J11" s="29"/>
      <c r="K11" s="121"/>
      <c r="L11" s="121"/>
      <c r="M11" s="121"/>
      <c r="N11" s="121"/>
      <c r="O11" s="121"/>
      <c r="P11" s="121"/>
      <c r="Q11" s="121"/>
      <c r="R11" s="30"/>
      <c r="S11" s="30"/>
      <c r="T11" s="30"/>
      <c r="U11" s="30"/>
      <c r="V11" s="30"/>
      <c r="W11" s="30"/>
      <c r="X11" s="30"/>
      <c r="AU11" s="23"/>
      <c r="AV11" s="23"/>
      <c r="AW11" s="31"/>
      <c r="AX11" s="31"/>
      <c r="AZ11" s="24"/>
      <c r="BB11" s="32">
        <v>1</v>
      </c>
      <c r="BC11" s="25">
        <v>32</v>
      </c>
      <c r="BD11" s="33"/>
      <c r="BE11" s="33">
        <v>1.28</v>
      </c>
      <c r="BF11" s="25"/>
      <c r="BG11" s="34"/>
      <c r="BH11" s="35"/>
      <c r="BI11" s="25" t="s">
        <v>11</v>
      </c>
      <c r="BJ11" s="28">
        <v>16</v>
      </c>
      <c r="BK11" s="28">
        <v>3.2</v>
      </c>
    </row>
    <row r="12" spans="2:63" s="22" customFormat="1" ht="18" customHeight="1" x14ac:dyDescent="0.25">
      <c r="B12" s="21"/>
      <c r="C12" s="21"/>
      <c r="D12" s="22" t="s">
        <v>12</v>
      </c>
      <c r="K12" s="122"/>
      <c r="L12" s="123"/>
      <c r="M12" s="123"/>
      <c r="N12" s="123"/>
      <c r="O12" s="123"/>
      <c r="P12" s="123"/>
      <c r="Q12" s="123"/>
      <c r="R12" s="123"/>
      <c r="S12" s="123"/>
      <c r="T12" s="123"/>
      <c r="U12" s="123"/>
      <c r="V12" s="30"/>
      <c r="W12" s="30"/>
      <c r="X12" s="30"/>
      <c r="AA12" s="22" t="s">
        <v>13</v>
      </c>
      <c r="AH12" s="122"/>
      <c r="AI12" s="123"/>
      <c r="AJ12" s="123"/>
      <c r="AK12" s="123"/>
      <c r="AL12" s="123"/>
      <c r="AM12" s="123"/>
      <c r="AN12" s="123"/>
      <c r="AO12" s="123"/>
      <c r="AP12" s="123"/>
      <c r="AQ12" s="123"/>
      <c r="AR12" s="123"/>
      <c r="AU12" s="23"/>
      <c r="AV12" s="23"/>
      <c r="AW12" s="31"/>
      <c r="AX12" s="31"/>
      <c r="AY12" s="35"/>
      <c r="AZ12" s="24"/>
      <c r="BA12" s="35"/>
      <c r="BC12" s="34">
        <v>40</v>
      </c>
      <c r="BD12" s="36"/>
      <c r="BE12" s="36">
        <v>1.95</v>
      </c>
      <c r="BF12" s="34"/>
      <c r="BG12" s="37"/>
    </row>
    <row r="13" spans="2:63" s="35" customFormat="1" ht="18" customHeight="1" x14ac:dyDescent="0.25">
      <c r="B13" s="38"/>
      <c r="C13" s="21"/>
      <c r="D13" s="22" t="s">
        <v>14</v>
      </c>
      <c r="E13" s="22"/>
      <c r="F13" s="22"/>
      <c r="G13" s="22"/>
      <c r="H13" s="22"/>
      <c r="I13" s="22"/>
      <c r="J13" s="29"/>
      <c r="K13" s="122"/>
      <c r="L13" s="123"/>
      <c r="M13" s="123"/>
      <c r="N13" s="123"/>
      <c r="O13" s="123"/>
      <c r="P13" s="123"/>
      <c r="Q13" s="123"/>
      <c r="R13" s="123"/>
      <c r="S13" s="123"/>
      <c r="T13" s="123"/>
      <c r="U13" s="123"/>
      <c r="V13" s="39"/>
      <c r="W13" s="39"/>
      <c r="Y13" s="22" t="s">
        <v>15</v>
      </c>
      <c r="AA13" s="122"/>
      <c r="AB13" s="123"/>
      <c r="AC13" s="123"/>
      <c r="AD13" s="123"/>
      <c r="AE13" s="123"/>
      <c r="AF13" s="123"/>
      <c r="AG13" s="123"/>
      <c r="AH13" s="123"/>
      <c r="AI13" s="123"/>
      <c r="AJ13" s="123"/>
      <c r="AK13" s="123"/>
      <c r="AL13" s="123"/>
      <c r="AM13" s="123"/>
      <c r="AN13" s="123"/>
      <c r="AO13" s="123"/>
      <c r="AP13" s="123"/>
      <c r="AQ13" s="123"/>
      <c r="AR13" s="123"/>
      <c r="AS13" s="22"/>
      <c r="AT13" s="22"/>
      <c r="AU13" s="23"/>
      <c r="AV13" s="40"/>
      <c r="AZ13" s="24"/>
      <c r="BC13" s="37">
        <v>50</v>
      </c>
      <c r="BD13" s="41"/>
      <c r="BE13" s="41">
        <v>3.1</v>
      </c>
      <c r="BF13" s="37"/>
      <c r="BG13" s="37"/>
    </row>
    <row r="14" spans="2:63" s="35" customFormat="1" ht="18" customHeight="1" x14ac:dyDescent="0.25">
      <c r="B14" s="38"/>
      <c r="C14" s="21"/>
      <c r="D14" s="42" t="s">
        <v>16</v>
      </c>
      <c r="E14" s="22"/>
      <c r="F14" s="22"/>
      <c r="G14" s="22"/>
      <c r="H14" s="22"/>
      <c r="I14" s="22"/>
      <c r="J14" s="29"/>
      <c r="K14" s="122"/>
      <c r="L14" s="123"/>
      <c r="M14" s="123"/>
      <c r="N14" s="123"/>
      <c r="O14" s="123"/>
      <c r="P14" s="123"/>
      <c r="Q14" s="123"/>
      <c r="R14" s="123"/>
      <c r="S14" s="123"/>
      <c r="T14" s="123"/>
      <c r="U14" s="123"/>
      <c r="V14" s="30"/>
      <c r="W14" s="30" t="s">
        <v>17</v>
      </c>
      <c r="X14" s="30"/>
      <c r="Y14" s="22"/>
      <c r="AA14" s="122"/>
      <c r="AB14" s="123"/>
      <c r="AC14" s="123"/>
      <c r="AD14" s="123"/>
      <c r="AE14" s="123"/>
      <c r="AF14" s="123"/>
      <c r="AG14" s="123"/>
      <c r="AH14" s="123"/>
      <c r="AI14" s="123"/>
      <c r="AJ14" s="123"/>
      <c r="AK14" s="123"/>
      <c r="AL14" s="123"/>
      <c r="AM14" s="123"/>
      <c r="AN14" s="123"/>
      <c r="AO14" s="123"/>
      <c r="AP14" s="123"/>
      <c r="AQ14" s="123"/>
      <c r="AR14" s="123"/>
      <c r="AS14" s="22"/>
      <c r="AT14" s="22"/>
      <c r="AU14" s="23"/>
      <c r="AV14" s="40"/>
      <c r="AZ14" s="24"/>
      <c r="BB14" s="1"/>
      <c r="BC14" s="43">
        <v>63</v>
      </c>
      <c r="BD14" s="41"/>
      <c r="BE14" s="44">
        <v>4.95</v>
      </c>
      <c r="BF14" s="37"/>
      <c r="BG14" s="37"/>
    </row>
    <row r="15" spans="2:63" s="35" customFormat="1" ht="18" customHeight="1" x14ac:dyDescent="0.25">
      <c r="B15" s="38"/>
      <c r="C15" s="45"/>
      <c r="D15" s="46" t="s">
        <v>18</v>
      </c>
      <c r="E15" s="46"/>
      <c r="F15" s="46"/>
      <c r="G15" s="46"/>
      <c r="H15" s="46"/>
      <c r="I15" s="46"/>
      <c r="J15" s="46"/>
      <c r="K15" s="125"/>
      <c r="L15" s="125"/>
      <c r="M15" s="125"/>
      <c r="N15" s="125"/>
      <c r="O15" s="125"/>
      <c r="P15" s="125"/>
      <c r="Q15" s="125"/>
      <c r="R15" s="125"/>
      <c r="S15" s="125"/>
      <c r="T15" s="125"/>
      <c r="U15" s="125"/>
      <c r="V15" s="47"/>
      <c r="W15" s="47" t="s">
        <v>19</v>
      </c>
      <c r="X15" s="47"/>
      <c r="Y15" s="47"/>
      <c r="Z15" s="47"/>
      <c r="AA15" s="47"/>
      <c r="AB15" s="47"/>
      <c r="AC15" s="47"/>
      <c r="AD15" s="47"/>
      <c r="AE15" s="47"/>
      <c r="AF15" s="47"/>
      <c r="AG15" s="47"/>
      <c r="AH15" s="47"/>
      <c r="AI15" s="47"/>
      <c r="AJ15" s="48"/>
      <c r="AK15" s="47" t="s">
        <v>20</v>
      </c>
      <c r="AL15" s="47"/>
      <c r="AM15" s="47"/>
      <c r="AN15" s="47"/>
      <c r="AO15" s="49"/>
      <c r="AP15" s="48"/>
      <c r="AQ15" s="126"/>
      <c r="AR15" s="126"/>
      <c r="AS15" s="47" t="s">
        <v>21</v>
      </c>
      <c r="AT15" s="47"/>
      <c r="AU15" s="50"/>
      <c r="AV15" s="40"/>
      <c r="AZ15" s="24"/>
      <c r="BB15" s="22"/>
      <c r="BC15" s="43">
        <v>75</v>
      </c>
      <c r="BD15" s="41">
        <v>8.3000000000000007</v>
      </c>
      <c r="BE15" s="44">
        <v>7.22</v>
      </c>
      <c r="BF15" s="37"/>
      <c r="BG15" s="37"/>
    </row>
    <row r="16" spans="2:63" s="35" customFormat="1" ht="8.1" customHeight="1" x14ac:dyDescent="0.25">
      <c r="B16" s="38"/>
      <c r="C16" s="22"/>
      <c r="D16" s="51"/>
      <c r="E16" s="22"/>
      <c r="F16" s="22"/>
      <c r="G16" s="22"/>
      <c r="H16" s="22"/>
      <c r="I16" s="22"/>
      <c r="J16" s="22"/>
      <c r="K16" s="52"/>
      <c r="L16" s="52"/>
      <c r="M16" s="4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53"/>
      <c r="AC16" s="53"/>
      <c r="AD16" s="53"/>
      <c r="AE16" s="53"/>
      <c r="AF16" s="53"/>
      <c r="AG16" s="53"/>
      <c r="AH16" s="53"/>
      <c r="AI16" s="53"/>
      <c r="AJ16" s="53"/>
      <c r="AK16" s="53"/>
      <c r="AL16" s="53"/>
      <c r="AM16" s="53"/>
      <c r="AN16" s="53"/>
      <c r="AO16" s="53"/>
      <c r="AP16" s="53"/>
      <c r="AQ16" s="53"/>
      <c r="AR16" s="53"/>
      <c r="AS16" s="53"/>
      <c r="AT16" s="53"/>
      <c r="AU16" s="53"/>
      <c r="AV16" s="40"/>
      <c r="AZ16" s="24"/>
      <c r="BB16" s="22"/>
      <c r="BC16" s="43">
        <v>90</v>
      </c>
      <c r="BD16" s="41">
        <v>12.01</v>
      </c>
      <c r="BE16" s="44">
        <v>10.35</v>
      </c>
      <c r="BF16" s="37"/>
      <c r="BG16" s="37"/>
    </row>
    <row r="17" spans="2:64" s="35" customFormat="1" ht="18" customHeight="1" x14ac:dyDescent="0.25">
      <c r="B17" s="38"/>
      <c r="C17" s="18"/>
      <c r="D17" s="54" t="s">
        <v>22</v>
      </c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20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22"/>
      <c r="AR17" s="22"/>
      <c r="AS17" s="22"/>
      <c r="AT17" s="22"/>
      <c r="AU17" s="20"/>
      <c r="AV17" s="40"/>
      <c r="AZ17" s="24"/>
      <c r="BC17" s="43">
        <v>110</v>
      </c>
      <c r="BD17" s="41">
        <v>18.02</v>
      </c>
      <c r="BE17" s="44">
        <v>15.57</v>
      </c>
      <c r="BF17" s="37"/>
      <c r="BG17" s="37"/>
    </row>
    <row r="18" spans="2:64" s="35" customFormat="1" ht="18" customHeight="1" x14ac:dyDescent="0.25">
      <c r="B18" s="38"/>
      <c r="C18" s="21"/>
      <c r="D18" s="42" t="s">
        <v>23</v>
      </c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127"/>
      <c r="P18" s="127"/>
      <c r="Q18" s="127"/>
      <c r="R18" s="127"/>
      <c r="S18" s="127"/>
      <c r="T18" s="127"/>
      <c r="U18" s="127"/>
      <c r="V18" s="127"/>
      <c r="W18" s="127"/>
      <c r="X18" s="29"/>
      <c r="Y18" s="22"/>
      <c r="Z18" s="22"/>
      <c r="AA18" s="23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2"/>
      <c r="AS18" s="22"/>
      <c r="AT18" s="22"/>
      <c r="AU18" s="23"/>
      <c r="AV18" s="40"/>
      <c r="AZ18" s="24"/>
      <c r="BB18" s="1"/>
      <c r="BC18" s="43">
        <v>125</v>
      </c>
      <c r="BD18" s="41">
        <v>23.76</v>
      </c>
      <c r="BE18" s="44">
        <v>20.04</v>
      </c>
      <c r="BF18" s="37"/>
      <c r="BG18" s="37"/>
      <c r="BH18" s="1" t="s">
        <v>24</v>
      </c>
      <c r="BI18" s="43"/>
      <c r="BJ18" s="55"/>
      <c r="BK18" s="55"/>
      <c r="BL18" s="37"/>
    </row>
    <row r="19" spans="2:64" s="35" customFormat="1" ht="18" customHeight="1" x14ac:dyDescent="0.25">
      <c r="B19" s="38"/>
      <c r="C19" s="21"/>
      <c r="D19" s="4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3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  <c r="AP19" s="22"/>
      <c r="AQ19" s="22"/>
      <c r="AR19" s="22"/>
      <c r="AS19" s="22"/>
      <c r="AT19" s="22"/>
      <c r="AU19" s="23"/>
      <c r="AV19" s="40"/>
      <c r="AZ19" s="24"/>
      <c r="BB19" s="22"/>
      <c r="BC19" s="43">
        <v>140</v>
      </c>
      <c r="BD19" s="41">
        <v>29.81</v>
      </c>
      <c r="BE19" s="44">
        <v>25.39</v>
      </c>
      <c r="BF19" s="37"/>
      <c r="BG19" s="37"/>
      <c r="BH19" s="22" t="s">
        <v>25</v>
      </c>
      <c r="BI19" s="43"/>
      <c r="BJ19" s="55"/>
      <c r="BK19" s="55">
        <v>2</v>
      </c>
      <c r="BL19" s="56" t="s">
        <v>26</v>
      </c>
    </row>
    <row r="20" spans="2:64" s="35" customFormat="1" ht="18" customHeight="1" x14ac:dyDescent="0.25">
      <c r="B20" s="38"/>
      <c r="C20" s="21"/>
      <c r="D20" s="22" t="s">
        <v>27</v>
      </c>
      <c r="E20" s="22"/>
      <c r="F20" s="22"/>
      <c r="G20" s="22"/>
      <c r="H20" s="22"/>
      <c r="I20" s="22"/>
      <c r="J20" s="127"/>
      <c r="K20" s="127"/>
      <c r="L20" s="127"/>
      <c r="M20" s="127"/>
      <c r="N20" s="127"/>
      <c r="O20" s="127"/>
      <c r="P20" s="127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3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2"/>
      <c r="AP20" s="22"/>
      <c r="AQ20" s="22"/>
      <c r="AR20" s="22"/>
      <c r="AS20" s="22"/>
      <c r="AT20" s="22"/>
      <c r="AU20" s="23"/>
      <c r="AV20" s="40"/>
      <c r="AZ20" s="24"/>
      <c r="BC20" s="43">
        <v>160</v>
      </c>
      <c r="BD20" s="44">
        <v>38.93</v>
      </c>
      <c r="BE20" s="44">
        <v>32.9</v>
      </c>
      <c r="BF20" s="37"/>
      <c r="BG20" s="37"/>
      <c r="BJ20" s="28"/>
      <c r="BK20" s="57"/>
      <c r="BL20" s="56"/>
    </row>
    <row r="21" spans="2:64" s="35" customFormat="1" ht="18" customHeight="1" x14ac:dyDescent="0.25">
      <c r="B21" s="38"/>
      <c r="C21" s="21"/>
      <c r="D21" s="22" t="s">
        <v>28</v>
      </c>
      <c r="E21" s="22"/>
      <c r="F21" s="22"/>
      <c r="G21" s="22"/>
      <c r="H21" s="22"/>
      <c r="I21" s="22"/>
      <c r="J21" s="52"/>
      <c r="K21" s="52"/>
      <c r="M21" s="22"/>
      <c r="N21" s="22" t="s">
        <v>29</v>
      </c>
      <c r="O21" s="22"/>
      <c r="P21" s="22"/>
      <c r="Q21" s="22"/>
      <c r="W21" s="22"/>
      <c r="X21" s="22"/>
      <c r="Y21" s="22"/>
      <c r="Z21" s="22"/>
      <c r="AA21" s="23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2"/>
      <c r="AS21" s="22"/>
      <c r="AT21" s="22"/>
      <c r="AU21" s="23"/>
      <c r="AV21" s="40"/>
      <c r="AZ21" s="24"/>
      <c r="BB21" s="1"/>
      <c r="BC21" s="43">
        <v>180</v>
      </c>
      <c r="BD21" s="44">
        <v>49.26</v>
      </c>
      <c r="BE21" s="44">
        <v>41.79</v>
      </c>
      <c r="BF21" s="37"/>
      <c r="BG21" s="37"/>
      <c r="BK21" s="57"/>
      <c r="BL21" s="56"/>
    </row>
    <row r="22" spans="2:64" s="35" customFormat="1" ht="18" customHeight="1" x14ac:dyDescent="0.25">
      <c r="B22" s="38"/>
      <c r="C22" s="21"/>
      <c r="D22" s="42" t="s">
        <v>30</v>
      </c>
      <c r="E22" s="22"/>
      <c r="F22" s="22"/>
      <c r="G22" s="52"/>
      <c r="H22" s="22"/>
      <c r="I22" s="22"/>
      <c r="J22" s="22"/>
      <c r="K22" s="22"/>
      <c r="L22" s="22"/>
      <c r="M22" s="22"/>
      <c r="N22" s="22"/>
      <c r="O22" s="22"/>
      <c r="P22" s="22"/>
      <c r="Q22" s="51" t="s">
        <v>31</v>
      </c>
      <c r="S22" s="128">
        <f>INDEX(BI10:BJ11,BH10,2)</f>
        <v>16</v>
      </c>
      <c r="T22" s="129"/>
      <c r="U22" s="22" t="s">
        <v>32</v>
      </c>
      <c r="V22" s="22"/>
      <c r="W22" s="22"/>
      <c r="X22" s="22"/>
      <c r="Y22" s="22"/>
      <c r="Z22" s="22"/>
      <c r="AA22" s="23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2"/>
      <c r="AS22" s="22"/>
      <c r="AT22" s="22"/>
      <c r="AU22" s="23"/>
      <c r="AV22" s="40"/>
      <c r="AZ22" s="24"/>
      <c r="BB22" s="22"/>
      <c r="BC22" s="43">
        <v>200</v>
      </c>
      <c r="BD22" s="44">
        <v>60.81</v>
      </c>
      <c r="BE22" s="44">
        <v>51.74</v>
      </c>
      <c r="BF22" s="37"/>
      <c r="BG22" s="37"/>
      <c r="BH22" s="51"/>
      <c r="BJ22" s="28"/>
      <c r="BK22" s="57"/>
    </row>
    <row r="23" spans="2:64" s="35" customFormat="1" ht="18" customHeight="1" x14ac:dyDescent="0.25">
      <c r="B23" s="38"/>
      <c r="C23" s="21"/>
      <c r="D23" s="42" t="s">
        <v>33</v>
      </c>
      <c r="E23" s="22"/>
      <c r="F23" s="22"/>
      <c r="G23" s="22"/>
      <c r="H23" s="22"/>
      <c r="I23" s="22"/>
      <c r="J23" s="22"/>
      <c r="K23" s="22"/>
      <c r="L23" s="22"/>
      <c r="O23" s="130"/>
      <c r="P23" s="130"/>
      <c r="Q23" s="22" t="s">
        <v>34</v>
      </c>
      <c r="R23" s="22"/>
      <c r="S23" s="22"/>
      <c r="T23" s="22"/>
      <c r="U23" s="22"/>
      <c r="V23" s="22"/>
      <c r="W23" s="22"/>
      <c r="X23" s="22"/>
      <c r="Y23" s="22"/>
      <c r="Z23" s="22"/>
      <c r="AA23" s="23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  <c r="AO23" s="22"/>
      <c r="AP23" s="22"/>
      <c r="AQ23" s="22"/>
      <c r="AR23" s="22"/>
      <c r="AS23" s="22"/>
      <c r="AT23" s="22"/>
      <c r="AU23" s="23"/>
      <c r="AV23" s="40"/>
      <c r="AZ23" s="24"/>
      <c r="BC23" s="43">
        <v>225</v>
      </c>
      <c r="BD23" s="44">
        <v>76.959999999999994</v>
      </c>
      <c r="BE23" s="44">
        <v>65.41</v>
      </c>
      <c r="BF23" s="37"/>
      <c r="BG23" s="37"/>
    </row>
    <row r="24" spans="2:64" s="35" customFormat="1" ht="18" customHeight="1" x14ac:dyDescent="0.25">
      <c r="B24" s="38"/>
      <c r="C24" s="21"/>
      <c r="D24" s="42" t="s">
        <v>35</v>
      </c>
      <c r="E24" s="22"/>
      <c r="F24" s="22"/>
      <c r="G24" s="22"/>
      <c r="H24" s="22"/>
      <c r="I24" s="22"/>
      <c r="J24" s="22"/>
      <c r="K24" s="22"/>
      <c r="L24" s="22"/>
      <c r="O24" s="130"/>
      <c r="P24" s="130"/>
      <c r="Q24" s="22" t="s">
        <v>34</v>
      </c>
      <c r="R24" s="22"/>
      <c r="S24" s="22"/>
      <c r="T24" s="22"/>
      <c r="U24" s="22"/>
      <c r="V24" s="22"/>
      <c r="W24" s="22"/>
      <c r="X24" s="22"/>
      <c r="Y24" s="22"/>
      <c r="Z24" s="22"/>
      <c r="AA24" s="23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3"/>
      <c r="AV24" s="40"/>
      <c r="AZ24" s="24"/>
      <c r="BB24" s="1"/>
      <c r="BC24" s="43">
        <v>250</v>
      </c>
      <c r="BD24" s="44">
        <v>95.9</v>
      </c>
      <c r="BE24" s="44">
        <v>81.27</v>
      </c>
      <c r="BF24" s="37"/>
      <c r="BG24" s="37"/>
    </row>
    <row r="25" spans="2:64" s="35" customFormat="1" ht="18" customHeight="1" x14ac:dyDescent="0.25">
      <c r="B25" s="38"/>
      <c r="C25" s="45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6"/>
      <c r="Q25" s="46"/>
      <c r="R25" s="46"/>
      <c r="S25" s="46"/>
      <c r="T25" s="46"/>
      <c r="U25" s="47"/>
      <c r="V25" s="47"/>
      <c r="W25" s="47"/>
      <c r="X25" s="47"/>
      <c r="Y25" s="47"/>
      <c r="Z25" s="47"/>
      <c r="AA25" s="50"/>
      <c r="AB25" s="22"/>
      <c r="AC25" s="22"/>
      <c r="AD25" s="30"/>
      <c r="AE25" s="30"/>
      <c r="AF25" s="30"/>
      <c r="AG25" s="30"/>
      <c r="AH25" s="30"/>
      <c r="AI25" s="30"/>
      <c r="AJ25" s="22"/>
      <c r="AK25" s="22"/>
      <c r="AL25" s="22"/>
      <c r="AM25" s="22"/>
      <c r="AN25" s="22"/>
      <c r="AO25" s="22"/>
      <c r="AP25" s="22"/>
      <c r="AQ25" s="22"/>
      <c r="AR25" s="22"/>
      <c r="AS25" s="22"/>
      <c r="AT25" s="22"/>
      <c r="AU25" s="23"/>
      <c r="AV25" s="40"/>
      <c r="AZ25" s="24"/>
      <c r="BB25" s="22"/>
      <c r="BC25" s="43">
        <v>280</v>
      </c>
      <c r="BD25" s="44">
        <v>120.17</v>
      </c>
      <c r="BE25" s="44">
        <v>102.17</v>
      </c>
      <c r="BF25" s="37"/>
      <c r="BG25" s="37"/>
    </row>
    <row r="26" spans="2:64" s="35" customFormat="1" ht="18" customHeight="1" x14ac:dyDescent="0.25">
      <c r="B26" s="38"/>
      <c r="C26" s="18"/>
      <c r="D26" s="58" t="s">
        <v>36</v>
      </c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  <c r="AO26" s="22"/>
      <c r="AP26" s="22"/>
      <c r="AQ26" s="22"/>
      <c r="AR26" s="22"/>
      <c r="AS26" s="22"/>
      <c r="AT26" s="22"/>
      <c r="AU26" s="23"/>
      <c r="AV26" s="40"/>
      <c r="AZ26" s="24"/>
      <c r="BC26" s="43">
        <v>315</v>
      </c>
      <c r="BD26" s="44">
        <v>151.94</v>
      </c>
      <c r="BE26" s="44">
        <v>129.22</v>
      </c>
      <c r="BF26" s="37"/>
      <c r="BG26" s="37"/>
    </row>
    <row r="27" spans="2:64" s="35" customFormat="1" ht="18" customHeight="1" x14ac:dyDescent="0.25">
      <c r="B27" s="38"/>
      <c r="C27" s="21"/>
      <c r="D27" s="59" t="s">
        <v>37</v>
      </c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P27" s="22"/>
      <c r="AQ27" s="22"/>
      <c r="AR27" s="22"/>
      <c r="AS27" s="22"/>
      <c r="AT27" s="22"/>
      <c r="AU27" s="23"/>
      <c r="AV27" s="40"/>
      <c r="AZ27" s="24"/>
      <c r="BB27" s="1"/>
      <c r="BC27" s="43">
        <v>355</v>
      </c>
      <c r="BD27" s="44">
        <v>192.81</v>
      </c>
      <c r="BE27" s="44">
        <v>164.48</v>
      </c>
      <c r="BF27" s="37"/>
      <c r="BG27" s="37"/>
    </row>
    <row r="28" spans="2:64" s="35" customFormat="1" ht="18" customHeight="1" x14ac:dyDescent="0.25">
      <c r="B28" s="38"/>
      <c r="C28" s="21"/>
      <c r="D28" s="59" t="s">
        <v>38</v>
      </c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AE28" s="60"/>
      <c r="AO28" s="22"/>
      <c r="AP28" s="22"/>
      <c r="AQ28" s="22"/>
      <c r="AR28" s="22"/>
      <c r="AS28" s="22"/>
      <c r="AT28" s="22"/>
      <c r="AU28" s="23"/>
      <c r="AV28" s="40"/>
      <c r="AZ28" s="24"/>
      <c r="BB28" s="22"/>
      <c r="BC28" s="43">
        <v>400</v>
      </c>
      <c r="BD28" s="44">
        <v>246.02</v>
      </c>
      <c r="BE28" s="44">
        <v>208.76</v>
      </c>
      <c r="BF28" s="37"/>
      <c r="BG28" s="37"/>
    </row>
    <row r="29" spans="2:64" s="35" customFormat="1" ht="18" customHeight="1" x14ac:dyDescent="0.25">
      <c r="B29" s="38"/>
      <c r="C29" s="21"/>
      <c r="D29" s="59" t="s">
        <v>39</v>
      </c>
      <c r="T29" s="22"/>
      <c r="U29" s="22"/>
      <c r="V29" s="22"/>
      <c r="W29" s="22"/>
      <c r="AE29" s="61"/>
      <c r="AO29" s="22"/>
      <c r="AP29" s="22"/>
      <c r="AQ29" s="22"/>
      <c r="AR29" s="22"/>
      <c r="AS29" s="22"/>
      <c r="AT29" s="22"/>
      <c r="AU29" s="23"/>
      <c r="AV29" s="40"/>
      <c r="AZ29" s="24"/>
      <c r="BD29" s="28"/>
      <c r="BE29" s="28"/>
    </row>
    <row r="30" spans="2:64" s="35" customFormat="1" ht="17.25" customHeight="1" x14ac:dyDescent="0.25">
      <c r="B30" s="38"/>
      <c r="C30" s="62"/>
      <c r="D30" s="59" t="s">
        <v>40</v>
      </c>
      <c r="T30" s="63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2"/>
      <c r="AF30" s="22"/>
      <c r="AG30" s="22"/>
      <c r="AH30" s="22"/>
      <c r="AI30" s="22"/>
      <c r="AJ30" s="22"/>
      <c r="AK30" s="22"/>
      <c r="AL30" s="22"/>
      <c r="AM30" s="22"/>
      <c r="AN30" s="22"/>
      <c r="AO30" s="22"/>
      <c r="AP30" s="22"/>
      <c r="AQ30" s="22"/>
      <c r="AR30" s="22"/>
      <c r="AS30" s="22"/>
      <c r="AT30" s="22"/>
      <c r="AU30" s="23"/>
      <c r="AV30" s="40"/>
      <c r="AZ30" s="24"/>
    </row>
    <row r="31" spans="2:64" s="35" customFormat="1" ht="18" customHeight="1" x14ac:dyDescent="0.25">
      <c r="B31" s="38"/>
      <c r="C31" s="62"/>
      <c r="D31" s="64" t="s">
        <v>41</v>
      </c>
      <c r="Y31" s="22"/>
      <c r="Z31" s="22"/>
      <c r="AA31" s="22"/>
      <c r="AB31" s="22"/>
      <c r="AC31" s="22"/>
      <c r="AE31" s="22"/>
      <c r="AF31" s="22"/>
      <c r="AG31" s="22"/>
      <c r="AH31" s="22"/>
      <c r="AI31" s="22"/>
      <c r="AJ31" s="22"/>
      <c r="AK31" s="22"/>
      <c r="AL31" s="22"/>
      <c r="AM31" s="22"/>
      <c r="AN31" s="22"/>
      <c r="AO31" s="22"/>
      <c r="AP31" s="22"/>
      <c r="AQ31" s="22"/>
      <c r="AR31" s="22"/>
      <c r="AS31" s="22"/>
      <c r="AT31" s="22"/>
      <c r="AU31" s="23"/>
      <c r="AV31" s="40"/>
      <c r="AZ31" s="65"/>
    </row>
    <row r="32" spans="2:64" s="35" customFormat="1" ht="18" customHeight="1" x14ac:dyDescent="0.25">
      <c r="B32" s="38"/>
      <c r="C32" s="62"/>
      <c r="D32" s="22" t="s">
        <v>42</v>
      </c>
      <c r="E32" s="22"/>
      <c r="F32" s="22"/>
      <c r="G32" s="22"/>
      <c r="H32" s="22"/>
      <c r="I32" s="22"/>
      <c r="J32" s="22"/>
      <c r="K32" s="22"/>
      <c r="L32" s="22"/>
      <c r="M32" s="131"/>
      <c r="N32" s="131"/>
      <c r="O32" s="22"/>
      <c r="P32" s="22" t="s">
        <v>43</v>
      </c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F32" s="22"/>
      <c r="AG32" s="22"/>
      <c r="AH32" s="22"/>
      <c r="AI32" s="22"/>
      <c r="AJ32" s="22"/>
      <c r="AK32" s="22"/>
      <c r="AL32" s="22"/>
      <c r="AM32" s="22"/>
      <c r="AN32" s="22"/>
      <c r="AO32" s="22"/>
      <c r="AP32" s="22"/>
      <c r="AQ32" s="22"/>
      <c r="AR32" s="22"/>
      <c r="AS32" s="22"/>
      <c r="AT32" s="22"/>
      <c r="AU32" s="23"/>
      <c r="AV32" s="40"/>
      <c r="AZ32" s="66"/>
      <c r="BD32" s="28"/>
      <c r="BE32" s="28"/>
    </row>
    <row r="33" spans="2:57" s="35" customFormat="1" ht="18" customHeight="1" x14ac:dyDescent="0.25">
      <c r="B33" s="38"/>
      <c r="C33" s="62"/>
      <c r="D33" s="42" t="s">
        <v>44</v>
      </c>
      <c r="E33" s="22"/>
      <c r="F33" s="22"/>
      <c r="G33" s="22"/>
      <c r="H33" s="22"/>
      <c r="I33" s="22"/>
      <c r="J33" s="22"/>
      <c r="K33" s="22"/>
      <c r="L33" s="22"/>
      <c r="M33" s="22"/>
      <c r="N33" s="22"/>
      <c r="P33" s="22"/>
      <c r="Q33" s="22"/>
      <c r="R33" s="67"/>
      <c r="T33" s="131"/>
      <c r="U33" s="131"/>
      <c r="W33" s="35" t="s">
        <v>26</v>
      </c>
      <c r="X33" s="30"/>
      <c r="AN33" s="22"/>
      <c r="AO33" s="22"/>
      <c r="AP33" s="22"/>
      <c r="AQ33" s="22"/>
      <c r="AR33" s="22"/>
      <c r="AS33" s="22"/>
      <c r="AT33" s="22"/>
      <c r="AU33" s="23"/>
      <c r="AV33" s="40"/>
      <c r="AZ33" s="66"/>
      <c r="BD33" s="28"/>
      <c r="BE33" s="28"/>
    </row>
    <row r="34" spans="2:57" s="35" customFormat="1" ht="18" customHeight="1" x14ac:dyDescent="0.25">
      <c r="B34" s="38"/>
      <c r="C34" s="62"/>
      <c r="D34" s="42" t="s">
        <v>45</v>
      </c>
      <c r="E34" s="22"/>
      <c r="F34" s="22"/>
      <c r="G34" s="22"/>
      <c r="H34" s="22"/>
      <c r="I34" s="22"/>
      <c r="J34" s="22"/>
      <c r="T34" s="124">
        <v>8</v>
      </c>
      <c r="U34" s="124"/>
      <c r="W34" s="22" t="s">
        <v>26</v>
      </c>
      <c r="Y34" s="22" t="s">
        <v>46</v>
      </c>
      <c r="AN34" s="22"/>
      <c r="AO34" s="22"/>
      <c r="AP34" s="22"/>
      <c r="AQ34" s="22"/>
      <c r="AR34" s="22"/>
      <c r="AS34" s="22"/>
      <c r="AT34" s="22"/>
      <c r="AU34" s="23"/>
      <c r="AV34" s="40"/>
      <c r="AZ34" s="66"/>
      <c r="BD34" s="28"/>
      <c r="BE34" s="28"/>
    </row>
    <row r="35" spans="2:57" s="35" customFormat="1" ht="18" customHeight="1" x14ac:dyDescent="0.3">
      <c r="B35" s="38"/>
      <c r="C35" s="62"/>
      <c r="D35" s="35" t="s">
        <v>47</v>
      </c>
      <c r="F35" s="28"/>
      <c r="T35" s="132">
        <f>IF(T34="","",IF(T33=0,T34+BK19,T34+T33))</f>
        <v>10</v>
      </c>
      <c r="U35" s="132"/>
      <c r="W35" s="56" t="s">
        <v>26</v>
      </c>
      <c r="AN35" s="22"/>
      <c r="AO35" s="22"/>
      <c r="AP35" s="22"/>
      <c r="AQ35" s="22"/>
      <c r="AR35" s="22"/>
      <c r="AS35" s="22"/>
      <c r="AT35" s="22"/>
      <c r="AU35" s="23"/>
      <c r="AV35" s="40"/>
      <c r="AZ35" s="66"/>
      <c r="BD35" s="28"/>
      <c r="BE35" s="28"/>
    </row>
    <row r="36" spans="2:57" s="35" customFormat="1" ht="18" customHeight="1" x14ac:dyDescent="0.25">
      <c r="B36" s="38"/>
      <c r="C36" s="62"/>
      <c r="D36" s="35" t="s">
        <v>48</v>
      </c>
      <c r="T36" s="132">
        <f>IF(T34="","",IF(T33=0,MAX(MIN(T35*1.5,T35+5),10),MAX(T35+1,10)))</f>
        <v>15</v>
      </c>
      <c r="U36" s="132"/>
      <c r="W36" s="56" t="s">
        <v>26</v>
      </c>
      <c r="AN36" s="22"/>
      <c r="AO36" s="22"/>
      <c r="AP36" s="22"/>
      <c r="AQ36" s="22"/>
      <c r="AR36" s="22"/>
      <c r="AS36" s="22"/>
      <c r="AT36" s="22"/>
      <c r="AU36" s="23"/>
      <c r="AV36" s="40"/>
      <c r="AZ36" s="66"/>
      <c r="BD36" s="68"/>
      <c r="BE36" s="68"/>
    </row>
    <row r="37" spans="2:57" s="35" customFormat="1" ht="18" customHeight="1" x14ac:dyDescent="0.2">
      <c r="B37" s="38"/>
      <c r="C37" s="62"/>
      <c r="D37" s="51" t="s">
        <v>49</v>
      </c>
      <c r="F37" s="28"/>
      <c r="T37" s="132">
        <f>IF(BH10=1,MIN(12,T36),IF(M32=0,T36,MIN(16,T36)))</f>
        <v>15</v>
      </c>
      <c r="U37" s="132"/>
      <c r="W37" s="56" t="s">
        <v>26</v>
      </c>
      <c r="AN37" s="22"/>
      <c r="AO37" s="22"/>
      <c r="AP37" s="22"/>
      <c r="AQ37" s="22"/>
      <c r="AR37" s="22"/>
      <c r="AS37" s="22"/>
      <c r="AT37" s="22"/>
      <c r="AU37" s="23"/>
      <c r="AV37" s="40"/>
    </row>
    <row r="38" spans="2:57" s="35" customFormat="1" ht="18" customHeight="1" x14ac:dyDescent="0.2">
      <c r="B38" s="38"/>
      <c r="C38" s="62"/>
      <c r="D38" s="51" t="s">
        <v>91</v>
      </c>
      <c r="T38" s="132">
        <f>IF(T34="","",IF(T33="",1.1*T35,1.1*T34))</f>
        <v>11</v>
      </c>
      <c r="U38" s="132"/>
      <c r="W38" s="56" t="s">
        <v>26</v>
      </c>
      <c r="AN38" s="22"/>
      <c r="AO38" s="22"/>
      <c r="AP38" s="22"/>
      <c r="AQ38" s="22"/>
      <c r="AR38" s="22"/>
      <c r="AS38" s="22"/>
      <c r="AT38" s="22"/>
      <c r="AU38" s="23"/>
      <c r="AV38" s="40"/>
    </row>
    <row r="39" spans="2:57" s="35" customFormat="1" ht="8.25" customHeight="1" x14ac:dyDescent="0.2">
      <c r="B39" s="38"/>
      <c r="C39" s="69"/>
      <c r="D39" s="70"/>
      <c r="E39" s="47"/>
      <c r="F39" s="47"/>
      <c r="G39" s="47"/>
      <c r="H39" s="47"/>
      <c r="I39" s="47"/>
      <c r="J39" s="47"/>
      <c r="K39" s="47"/>
      <c r="L39" s="47"/>
      <c r="M39" s="47"/>
      <c r="N39" s="47"/>
      <c r="O39" s="46"/>
      <c r="P39" s="47"/>
      <c r="Q39" s="47"/>
      <c r="R39" s="71"/>
      <c r="S39" s="46"/>
      <c r="T39" s="72"/>
      <c r="U39" s="72"/>
      <c r="V39" s="72"/>
      <c r="W39" s="46"/>
      <c r="X39" s="46"/>
      <c r="Y39" s="47"/>
      <c r="Z39" s="46"/>
      <c r="AA39" s="46"/>
      <c r="AB39" s="47"/>
      <c r="AC39" s="47"/>
      <c r="AD39" s="47"/>
      <c r="AE39" s="47"/>
      <c r="AF39" s="47"/>
      <c r="AG39" s="47"/>
      <c r="AH39" s="47"/>
      <c r="AI39" s="47"/>
      <c r="AJ39" s="47"/>
      <c r="AK39" s="47"/>
      <c r="AL39" s="47"/>
      <c r="AM39" s="47"/>
      <c r="AN39" s="47"/>
      <c r="AO39" s="47"/>
      <c r="AP39" s="47"/>
      <c r="AQ39" s="47"/>
      <c r="AR39" s="47"/>
      <c r="AS39" s="47"/>
      <c r="AT39" s="47"/>
      <c r="AU39" s="50"/>
      <c r="AV39" s="40"/>
    </row>
    <row r="40" spans="2:57" s="35" customFormat="1" ht="18" customHeight="1" x14ac:dyDescent="0.2">
      <c r="B40" s="38"/>
      <c r="C40" s="62"/>
      <c r="D40" s="73" t="s">
        <v>50</v>
      </c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2"/>
      <c r="AL40" s="22"/>
      <c r="AM40" s="22"/>
      <c r="AN40" s="22"/>
      <c r="AO40" s="22"/>
      <c r="AP40" s="22"/>
      <c r="AQ40" s="22"/>
      <c r="AR40" s="22"/>
      <c r="AS40" s="22"/>
      <c r="AT40" s="22"/>
      <c r="AU40" s="23"/>
      <c r="AV40" s="40"/>
    </row>
    <row r="41" spans="2:57" s="35" customFormat="1" ht="18" customHeight="1" x14ac:dyDescent="0.2">
      <c r="B41" s="38"/>
      <c r="C41" s="62"/>
      <c r="D41" s="51" t="s">
        <v>51</v>
      </c>
      <c r="E41" s="22"/>
      <c r="F41" s="22"/>
      <c r="G41" s="22"/>
      <c r="H41" s="22"/>
      <c r="I41" s="22"/>
      <c r="J41" s="74"/>
      <c r="N41" s="133">
        <f>T37</f>
        <v>15</v>
      </c>
      <c r="O41" s="133"/>
      <c r="P41" s="22" t="s">
        <v>26</v>
      </c>
      <c r="Q41" s="22"/>
      <c r="R41" s="35" t="s">
        <v>52</v>
      </c>
      <c r="Z41" s="22" t="s">
        <v>53</v>
      </c>
      <c r="AB41" s="22"/>
      <c r="AC41" s="22"/>
      <c r="AD41" s="22"/>
      <c r="AE41" s="22"/>
      <c r="AF41" s="22"/>
      <c r="AG41" s="73">
        <v>30</v>
      </c>
      <c r="AH41" s="73" t="s">
        <v>54</v>
      </c>
      <c r="AJ41" s="73"/>
      <c r="AK41" s="22"/>
      <c r="AL41" s="22"/>
      <c r="AM41" s="134" t="s">
        <v>55</v>
      </c>
      <c r="AN41" s="134"/>
      <c r="AO41" s="134"/>
      <c r="AQ41" s="134" t="s">
        <v>24</v>
      </c>
      <c r="AR41" s="134"/>
      <c r="AS41" s="134"/>
      <c r="AT41" s="22"/>
      <c r="AU41" s="23"/>
      <c r="AV41" s="40"/>
      <c r="BC41" s="35" t="s">
        <v>56</v>
      </c>
    </row>
    <row r="42" spans="2:57" s="35" customFormat="1" ht="18" customHeight="1" x14ac:dyDescent="0.2">
      <c r="B42" s="38"/>
      <c r="C42" s="62"/>
      <c r="D42" s="51" t="s">
        <v>57</v>
      </c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 t="s">
        <v>58</v>
      </c>
      <c r="AL42" s="22"/>
      <c r="AM42" s="135" t="s">
        <v>59</v>
      </c>
      <c r="AN42" s="135"/>
      <c r="AO42" s="135"/>
      <c r="AQ42" s="136"/>
      <c r="AR42" s="136"/>
      <c r="AS42" s="136"/>
      <c r="AT42" s="22"/>
      <c r="AU42" s="23"/>
      <c r="AV42" s="40"/>
      <c r="BC42" s="35" t="s">
        <v>60</v>
      </c>
    </row>
    <row r="43" spans="2:57" s="35" customFormat="1" ht="18" customHeight="1" x14ac:dyDescent="0.2">
      <c r="B43" s="38"/>
      <c r="C43" s="62"/>
      <c r="D43" s="42" t="s">
        <v>61</v>
      </c>
      <c r="E43" s="22"/>
      <c r="F43" s="22"/>
      <c r="G43" s="22"/>
      <c r="H43" s="22"/>
      <c r="I43" s="22"/>
      <c r="J43" s="22"/>
      <c r="L43" s="74"/>
      <c r="M43" s="34"/>
      <c r="N43" s="30"/>
      <c r="O43" s="137" t="str">
        <f>IF(AQ42="","",AQ42*0.8)</f>
        <v/>
      </c>
      <c r="P43" s="138"/>
      <c r="Q43" s="22" t="s">
        <v>26</v>
      </c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51" t="s">
        <v>62</v>
      </c>
      <c r="AL43" s="22"/>
      <c r="AM43" s="135" t="s">
        <v>59</v>
      </c>
      <c r="AN43" s="135"/>
      <c r="AO43" s="135"/>
      <c r="AQ43" s="136"/>
      <c r="AR43" s="136"/>
      <c r="AS43" s="136"/>
      <c r="AT43" s="22"/>
      <c r="AU43" s="23"/>
      <c r="AV43" s="40"/>
      <c r="BC43" s="51" t="s">
        <v>63</v>
      </c>
    </row>
    <row r="44" spans="2:57" s="35" customFormat="1" ht="20.25" customHeight="1" x14ac:dyDescent="0.2">
      <c r="B44" s="38"/>
      <c r="C44" s="69"/>
      <c r="D44" s="46"/>
      <c r="E44" s="47"/>
      <c r="F44" s="47"/>
      <c r="G44" s="47"/>
      <c r="H44" s="47"/>
      <c r="I44" s="47"/>
      <c r="J44" s="47"/>
      <c r="K44" s="47"/>
      <c r="L44" s="47"/>
      <c r="M44" s="139" t="str">
        <f>IF(AQ43="","Essai préliminaire réussi : OUI / NON (biffer)",IF(AQ43&lt;O43,"ECHEC !","ESSAI PRELIMINAIRE REUSSI"))</f>
        <v>Essai préliminaire réussi : OUI / NON (biffer)</v>
      </c>
      <c r="N44" s="139"/>
      <c r="O44" s="139"/>
      <c r="P44" s="139"/>
      <c r="Q44" s="139"/>
      <c r="R44" s="139"/>
      <c r="S44" s="139"/>
      <c r="T44" s="139"/>
      <c r="U44" s="139"/>
      <c r="V44" s="139"/>
      <c r="W44" s="139"/>
      <c r="X44" s="139"/>
      <c r="Y44" s="139"/>
      <c r="Z44" s="139"/>
      <c r="AA44" s="139"/>
      <c r="AB44" s="139"/>
      <c r="AC44" s="139"/>
      <c r="AD44" s="139"/>
      <c r="AE44" s="139"/>
      <c r="AF44" s="139"/>
      <c r="AG44" s="139"/>
      <c r="AH44" s="139"/>
      <c r="AI44" s="139"/>
      <c r="AJ44" s="139"/>
      <c r="AK44" s="139"/>
      <c r="AL44" s="46"/>
      <c r="AM44" s="47"/>
      <c r="AN44" s="47"/>
      <c r="AO44" s="47"/>
      <c r="AP44" s="47"/>
      <c r="AQ44" s="47"/>
      <c r="AR44" s="47"/>
      <c r="AS44" s="47"/>
      <c r="AT44" s="47"/>
      <c r="AU44" s="50"/>
      <c r="AV44" s="40"/>
      <c r="BC44" s="51" t="s">
        <v>64</v>
      </c>
    </row>
    <row r="45" spans="2:57" s="35" customFormat="1" ht="18" customHeight="1" x14ac:dyDescent="0.2">
      <c r="B45" s="38"/>
      <c r="C45" s="62"/>
      <c r="D45" s="73" t="s">
        <v>65</v>
      </c>
      <c r="E45" s="22"/>
      <c r="F45" s="22"/>
      <c r="G45" s="22"/>
      <c r="H45" s="22"/>
      <c r="I45" s="22"/>
      <c r="J45" s="22"/>
      <c r="L45" s="74"/>
      <c r="M45" s="34"/>
      <c r="N45" s="30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  <c r="AM45" s="22"/>
      <c r="AN45" s="22"/>
      <c r="AO45" s="22"/>
      <c r="AP45" s="22"/>
      <c r="AQ45" s="22"/>
      <c r="AR45" s="22"/>
      <c r="AS45" s="22"/>
      <c r="AT45" s="22"/>
      <c r="AU45" s="23"/>
      <c r="AV45" s="40"/>
      <c r="BC45" s="51" t="s">
        <v>66</v>
      </c>
    </row>
    <row r="46" spans="2:57" s="35" customFormat="1" ht="18" customHeight="1" x14ac:dyDescent="0.2">
      <c r="B46" s="38"/>
      <c r="C46" s="62"/>
      <c r="D46" s="22" t="s">
        <v>67</v>
      </c>
      <c r="E46" s="22"/>
      <c r="F46" s="22"/>
      <c r="G46" s="22"/>
      <c r="H46" s="22"/>
      <c r="I46" s="22"/>
      <c r="J46" s="22"/>
      <c r="N46" s="140">
        <f>INDEX(BI10:BK11,BH10,3)</f>
        <v>3.2</v>
      </c>
      <c r="O46" s="140"/>
      <c r="P46" s="22" t="s">
        <v>26</v>
      </c>
      <c r="Q46" s="22"/>
      <c r="R46" s="35" t="s">
        <v>68</v>
      </c>
      <c r="V46" s="75"/>
      <c r="W46" s="75"/>
      <c r="Y46" s="22"/>
      <c r="AG46" s="35" t="s">
        <v>69</v>
      </c>
      <c r="AM46" s="135" t="s">
        <v>59</v>
      </c>
      <c r="AN46" s="135"/>
      <c r="AO46" s="135"/>
      <c r="AQ46" s="136"/>
      <c r="AR46" s="136"/>
      <c r="AS46" s="136"/>
      <c r="AU46" s="40"/>
      <c r="AV46" s="40"/>
    </row>
    <row r="47" spans="2:57" s="35" customFormat="1" ht="18" customHeight="1" x14ac:dyDescent="0.2">
      <c r="B47" s="38"/>
      <c r="C47" s="62"/>
      <c r="D47" s="42" t="s">
        <v>70</v>
      </c>
      <c r="O47" s="22"/>
      <c r="P47" s="22"/>
      <c r="Q47" s="22"/>
      <c r="S47" s="141">
        <v>5</v>
      </c>
      <c r="T47" s="141"/>
      <c r="U47" s="141"/>
      <c r="V47" s="22" t="s">
        <v>71</v>
      </c>
      <c r="AG47" s="35" t="s">
        <v>72</v>
      </c>
      <c r="AL47" s="22"/>
      <c r="AM47" s="135" t="s">
        <v>59</v>
      </c>
      <c r="AN47" s="135"/>
      <c r="AO47" s="135"/>
      <c r="AQ47" s="136"/>
      <c r="AR47" s="136"/>
      <c r="AS47" s="136"/>
      <c r="AT47" s="22"/>
      <c r="AU47" s="23"/>
      <c r="AV47" s="40"/>
      <c r="BC47" s="51"/>
      <c r="BD47" s="76"/>
      <c r="BE47" s="76"/>
    </row>
    <row r="48" spans="2:57" s="35" customFormat="1" ht="18" customHeight="1" x14ac:dyDescent="0.2">
      <c r="B48" s="38"/>
      <c r="C48" s="62"/>
      <c r="D48" s="22" t="s">
        <v>73</v>
      </c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S48" s="142" t="str">
        <f>IF(O24="","",(INDEX(BC10:BE28,BB11,BH10+1))*O24/1000)</f>
        <v/>
      </c>
      <c r="T48" s="142"/>
      <c r="U48" s="142"/>
      <c r="V48" s="22" t="s">
        <v>71</v>
      </c>
      <c r="Z48" s="22"/>
      <c r="AA48" s="22"/>
      <c r="AB48" s="22"/>
      <c r="AC48" s="22"/>
      <c r="AD48" s="22"/>
      <c r="AE48" s="22"/>
      <c r="AF48" s="22"/>
      <c r="AT48" s="22"/>
      <c r="AU48" s="23"/>
      <c r="AV48" s="40"/>
      <c r="BC48" s="51"/>
      <c r="BD48" s="76"/>
      <c r="BE48" s="76"/>
    </row>
    <row r="49" spans="1:59" s="35" customFormat="1" ht="18" customHeight="1" x14ac:dyDescent="0.2">
      <c r="B49" s="38"/>
      <c r="C49" s="62"/>
      <c r="E49" s="77"/>
      <c r="F49" s="77"/>
      <c r="G49" s="77"/>
      <c r="H49" s="77"/>
      <c r="I49" s="77"/>
      <c r="J49" s="77"/>
      <c r="K49" s="77"/>
      <c r="AF49" s="22"/>
      <c r="AT49" s="22"/>
      <c r="AU49" s="23"/>
      <c r="AV49" s="40"/>
      <c r="AY49" s="76"/>
      <c r="AZ49" s="76"/>
      <c r="BA49" s="76"/>
      <c r="BB49" s="76"/>
      <c r="BC49" s="51"/>
      <c r="BD49" s="76"/>
      <c r="BE49" s="76"/>
      <c r="BF49" s="76"/>
      <c r="BG49" s="76"/>
    </row>
    <row r="50" spans="1:59" s="76" customFormat="1" ht="18" customHeight="1" x14ac:dyDescent="0.2">
      <c r="A50" s="35"/>
      <c r="B50" s="38"/>
      <c r="C50" s="62"/>
      <c r="E50" s="78"/>
      <c r="F50" s="78"/>
      <c r="G50" s="78"/>
      <c r="H50" s="78"/>
      <c r="I50" s="78"/>
      <c r="J50" s="78"/>
      <c r="K50" s="78"/>
      <c r="AG50" s="22" t="s">
        <v>74</v>
      </c>
      <c r="AH50" s="22"/>
      <c r="AI50" s="22"/>
      <c r="AJ50" s="20"/>
      <c r="AK50" s="143" t="s">
        <v>75</v>
      </c>
      <c r="AL50" s="22"/>
      <c r="AM50" s="144" t="s">
        <v>59</v>
      </c>
      <c r="AN50" s="145"/>
      <c r="AO50" s="146"/>
      <c r="AP50" s="35"/>
      <c r="AQ50" s="147"/>
      <c r="AR50" s="148"/>
      <c r="AS50" s="149"/>
      <c r="AT50" s="22"/>
      <c r="AU50" s="23"/>
      <c r="AV50" s="40"/>
      <c r="AW50" s="35"/>
      <c r="AX50" s="35"/>
    </row>
    <row r="51" spans="1:59" s="76" customFormat="1" ht="18" customHeight="1" x14ac:dyDescent="0.2">
      <c r="A51" s="35"/>
      <c r="B51" s="38"/>
      <c r="C51" s="62"/>
      <c r="D51" s="78"/>
      <c r="E51" s="78"/>
      <c r="F51" s="78"/>
      <c r="G51" s="78"/>
      <c r="H51" s="78"/>
      <c r="I51" s="78"/>
      <c r="J51" s="78"/>
      <c r="K51" s="78"/>
      <c r="L51" s="150" t="str">
        <f>IF(S47="","Essai de purge réussi : OUI / NON (biffer)",IF(S47&gt;=S48,"CONDUITE MAL PURGÉE","ESSAI DE PURGE REUSSI"))</f>
        <v>ESSAI DE PURGE REUSSI</v>
      </c>
      <c r="M51" s="150"/>
      <c r="N51" s="150"/>
      <c r="O51" s="150"/>
      <c r="P51" s="150"/>
      <c r="Q51" s="150"/>
      <c r="R51" s="150"/>
      <c r="S51" s="150"/>
      <c r="T51" s="150"/>
      <c r="U51" s="150"/>
      <c r="V51" s="150"/>
      <c r="W51" s="150"/>
      <c r="X51" s="150"/>
      <c r="Y51" s="150"/>
      <c r="Z51" s="150"/>
      <c r="AA51" s="150"/>
      <c r="AB51" s="150"/>
      <c r="AC51" s="150"/>
      <c r="AD51" s="150"/>
      <c r="AE51" s="150"/>
      <c r="AG51" s="42" t="s">
        <v>76</v>
      </c>
      <c r="AH51" s="22"/>
      <c r="AI51" s="22"/>
      <c r="AJ51" s="23"/>
      <c r="AK51" s="143"/>
      <c r="AL51" s="22"/>
      <c r="AM51" s="144" t="s">
        <v>59</v>
      </c>
      <c r="AN51" s="145"/>
      <c r="AO51" s="146"/>
      <c r="AP51" s="35"/>
      <c r="AQ51" s="147"/>
      <c r="AR51" s="148"/>
      <c r="AS51" s="149"/>
      <c r="AT51" s="22"/>
      <c r="AU51" s="23"/>
      <c r="AV51" s="40"/>
      <c r="AW51" s="35"/>
      <c r="AX51" s="35"/>
    </row>
    <row r="52" spans="1:59" s="76" customFormat="1" ht="18" customHeight="1" x14ac:dyDescent="0.2">
      <c r="A52" s="35"/>
      <c r="B52" s="38"/>
      <c r="C52" s="62"/>
      <c r="E52" s="78"/>
      <c r="F52" s="78"/>
      <c r="G52" s="78"/>
      <c r="H52" s="78"/>
      <c r="I52" s="78"/>
      <c r="J52" s="78"/>
      <c r="K52" s="78"/>
      <c r="L52" s="151" t="s">
        <v>77</v>
      </c>
      <c r="M52" s="151"/>
      <c r="N52" s="151"/>
      <c r="O52" s="151"/>
      <c r="P52" s="151"/>
      <c r="Q52" s="151"/>
      <c r="R52" s="151"/>
      <c r="S52" s="151"/>
      <c r="T52" s="151"/>
      <c r="U52" s="151"/>
      <c r="V52" s="151"/>
      <c r="W52" s="151"/>
      <c r="X52" s="151"/>
      <c r="Y52" s="151"/>
      <c r="Z52" s="151"/>
      <c r="AA52" s="151"/>
      <c r="AB52" s="151"/>
      <c r="AC52" s="151"/>
      <c r="AD52" s="151"/>
      <c r="AE52" s="151"/>
      <c r="AG52" s="42" t="s">
        <v>78</v>
      </c>
      <c r="AH52" s="22"/>
      <c r="AI52" s="22"/>
      <c r="AJ52" s="23"/>
      <c r="AK52" s="143"/>
      <c r="AL52" s="22"/>
      <c r="AM52" s="144" t="s">
        <v>59</v>
      </c>
      <c r="AN52" s="145"/>
      <c r="AO52" s="146"/>
      <c r="AP52" s="35"/>
      <c r="AQ52" s="147"/>
      <c r="AR52" s="148"/>
      <c r="AS52" s="149"/>
      <c r="AT52" s="22"/>
      <c r="AU52" s="23"/>
      <c r="AV52" s="40"/>
      <c r="AW52" s="35"/>
      <c r="AX52" s="35"/>
    </row>
    <row r="53" spans="1:59" s="76" customFormat="1" ht="18" customHeight="1" x14ac:dyDescent="0.2">
      <c r="A53" s="35"/>
      <c r="B53" s="38"/>
      <c r="C53" s="38"/>
      <c r="E53" s="78"/>
      <c r="F53" s="78"/>
      <c r="G53" s="78"/>
      <c r="H53" s="78"/>
      <c r="I53" s="78"/>
      <c r="J53" s="78"/>
      <c r="K53" s="78"/>
      <c r="L53" s="151"/>
      <c r="M53" s="151"/>
      <c r="N53" s="151"/>
      <c r="O53" s="151"/>
      <c r="P53" s="151"/>
      <c r="Q53" s="151"/>
      <c r="R53" s="151"/>
      <c r="S53" s="151"/>
      <c r="T53" s="151"/>
      <c r="U53" s="151"/>
      <c r="V53" s="151"/>
      <c r="W53" s="151"/>
      <c r="X53" s="151"/>
      <c r="Y53" s="151"/>
      <c r="Z53" s="151"/>
      <c r="AA53" s="151"/>
      <c r="AB53" s="151"/>
      <c r="AC53" s="151"/>
      <c r="AD53" s="151"/>
      <c r="AE53" s="151"/>
      <c r="AF53" s="22"/>
      <c r="AG53" s="42" t="s">
        <v>79</v>
      </c>
      <c r="AJ53" s="40"/>
      <c r="AK53" s="143"/>
      <c r="AL53" s="22"/>
      <c r="AM53" s="144" t="s">
        <v>59</v>
      </c>
      <c r="AN53" s="145"/>
      <c r="AO53" s="146"/>
      <c r="AP53" s="35"/>
      <c r="AQ53" s="147"/>
      <c r="AR53" s="148"/>
      <c r="AS53" s="149"/>
      <c r="AT53" s="22"/>
      <c r="AU53" s="23"/>
      <c r="AV53" s="40"/>
      <c r="AW53" s="35"/>
    </row>
    <row r="54" spans="1:59" s="76" customFormat="1" ht="18" customHeight="1" x14ac:dyDescent="0.2">
      <c r="A54" s="35"/>
      <c r="B54" s="38"/>
      <c r="C54" s="79"/>
      <c r="D54" s="78"/>
      <c r="E54" s="78"/>
      <c r="F54" s="78"/>
      <c r="G54" s="78"/>
      <c r="H54" s="78"/>
      <c r="I54" s="78"/>
      <c r="J54" s="78"/>
      <c r="K54" s="78"/>
      <c r="L54" s="151"/>
      <c r="M54" s="151"/>
      <c r="N54" s="151"/>
      <c r="O54" s="151"/>
      <c r="P54" s="151"/>
      <c r="Q54" s="151"/>
      <c r="R54" s="151"/>
      <c r="S54" s="151"/>
      <c r="T54" s="151"/>
      <c r="U54" s="151"/>
      <c r="V54" s="151"/>
      <c r="W54" s="151"/>
      <c r="X54" s="151"/>
      <c r="Y54" s="151"/>
      <c r="Z54" s="151"/>
      <c r="AA54" s="151"/>
      <c r="AB54" s="151"/>
      <c r="AC54" s="151"/>
      <c r="AD54" s="151"/>
      <c r="AE54" s="151"/>
      <c r="AF54" s="78"/>
      <c r="AG54" s="42" t="s">
        <v>80</v>
      </c>
      <c r="AJ54" s="80"/>
      <c r="AK54" s="143"/>
      <c r="AL54" s="22"/>
      <c r="AM54" s="144" t="s">
        <v>59</v>
      </c>
      <c r="AN54" s="145"/>
      <c r="AO54" s="146"/>
      <c r="AP54" s="35"/>
      <c r="AQ54" s="147"/>
      <c r="AR54" s="148"/>
      <c r="AS54" s="149"/>
      <c r="AT54" s="78"/>
      <c r="AU54" s="23"/>
      <c r="AV54" s="40"/>
      <c r="AW54" s="35"/>
    </row>
    <row r="55" spans="1:59" s="76" customFormat="1" ht="18" customHeight="1" x14ac:dyDescent="0.2">
      <c r="A55" s="35"/>
      <c r="B55" s="38"/>
      <c r="C55" s="62"/>
      <c r="D55" s="22"/>
      <c r="E55" s="22"/>
      <c r="F55" s="22"/>
      <c r="G55" s="22"/>
      <c r="H55" s="22"/>
      <c r="I55" s="22"/>
      <c r="J55" s="22"/>
      <c r="K55" s="22"/>
      <c r="L55" s="151" t="s">
        <v>81</v>
      </c>
      <c r="M55" s="151"/>
      <c r="N55" s="151"/>
      <c r="O55" s="151"/>
      <c r="P55" s="151"/>
      <c r="Q55" s="151"/>
      <c r="R55" s="151"/>
      <c r="S55" s="151"/>
      <c r="T55" s="151"/>
      <c r="U55" s="151"/>
      <c r="V55" s="151"/>
      <c r="W55" s="151"/>
      <c r="X55" s="151"/>
      <c r="Y55" s="151"/>
      <c r="Z55" s="151"/>
      <c r="AA55" s="151"/>
      <c r="AB55" s="151"/>
      <c r="AC55" s="151"/>
      <c r="AD55" s="151"/>
      <c r="AE55" s="151"/>
      <c r="AG55" s="42" t="s">
        <v>82</v>
      </c>
      <c r="AH55" s="22"/>
      <c r="AI55" s="22"/>
      <c r="AJ55" s="22"/>
      <c r="AK55" s="81"/>
      <c r="AL55" s="22"/>
      <c r="AM55" s="144" t="s">
        <v>59</v>
      </c>
      <c r="AN55" s="145"/>
      <c r="AO55" s="146"/>
      <c r="AP55" s="35"/>
      <c r="AQ55" s="147"/>
      <c r="AR55" s="148"/>
      <c r="AS55" s="149"/>
      <c r="AT55" s="78"/>
      <c r="AU55" s="23"/>
      <c r="AV55" s="40"/>
      <c r="AW55" s="35"/>
    </row>
    <row r="56" spans="1:59" s="76" customFormat="1" ht="18" customHeight="1" x14ac:dyDescent="0.2">
      <c r="A56" s="35"/>
      <c r="B56" s="38"/>
      <c r="C56" s="62"/>
      <c r="D56" s="82"/>
      <c r="E56" s="22"/>
      <c r="F56" s="22"/>
      <c r="G56" s="22"/>
      <c r="H56" s="137"/>
      <c r="I56" s="137"/>
      <c r="J56" s="22"/>
      <c r="K56" s="22"/>
      <c r="L56" s="151"/>
      <c r="M56" s="151"/>
      <c r="N56" s="151"/>
      <c r="O56" s="151"/>
      <c r="P56" s="151"/>
      <c r="Q56" s="151"/>
      <c r="R56" s="151"/>
      <c r="S56" s="151"/>
      <c r="T56" s="151"/>
      <c r="U56" s="151"/>
      <c r="V56" s="151"/>
      <c r="W56" s="151"/>
      <c r="X56" s="151"/>
      <c r="Y56" s="151"/>
      <c r="Z56" s="151"/>
      <c r="AA56" s="151"/>
      <c r="AB56" s="151"/>
      <c r="AC56" s="151"/>
      <c r="AD56" s="151"/>
      <c r="AE56" s="151"/>
      <c r="AG56" s="42" t="s">
        <v>83</v>
      </c>
      <c r="AH56" s="78"/>
      <c r="AI56" s="78"/>
      <c r="AJ56" s="78"/>
      <c r="AK56" s="81"/>
      <c r="AL56" s="78"/>
      <c r="AM56" s="144" t="s">
        <v>59</v>
      </c>
      <c r="AN56" s="145"/>
      <c r="AO56" s="146"/>
      <c r="AP56" s="35"/>
      <c r="AQ56" s="147"/>
      <c r="AR56" s="148"/>
      <c r="AS56" s="149"/>
      <c r="AT56" s="78"/>
      <c r="AU56" s="23"/>
      <c r="AV56" s="40"/>
      <c r="AW56" s="35"/>
    </row>
    <row r="57" spans="1:59" s="76" customFormat="1" ht="18" customHeight="1" x14ac:dyDescent="0.2">
      <c r="A57" s="35"/>
      <c r="B57" s="38"/>
      <c r="C57" s="62"/>
      <c r="D57" s="82"/>
      <c r="E57" s="22"/>
      <c r="F57" s="22"/>
      <c r="G57" s="22"/>
      <c r="H57" s="153"/>
      <c r="I57" s="153"/>
      <c r="J57" s="22"/>
      <c r="K57" s="22"/>
      <c r="L57" s="35"/>
      <c r="AL57" s="78"/>
      <c r="AM57" s="78"/>
      <c r="AN57" s="78"/>
      <c r="AO57" s="78"/>
      <c r="AP57" s="78"/>
      <c r="AQ57" s="78"/>
      <c r="AR57" s="78"/>
      <c r="AS57" s="78"/>
      <c r="AT57" s="78"/>
      <c r="AU57" s="23"/>
      <c r="AV57" s="40"/>
      <c r="AW57" s="35"/>
    </row>
    <row r="58" spans="1:59" s="76" customFormat="1" ht="17.25" customHeight="1" x14ac:dyDescent="0.2">
      <c r="A58" s="35"/>
      <c r="B58" s="38"/>
      <c r="C58" s="62"/>
      <c r="D58" s="82"/>
      <c r="E58" s="22"/>
      <c r="F58" s="22"/>
      <c r="G58" s="22"/>
      <c r="H58" s="153"/>
      <c r="I58" s="153"/>
      <c r="J58" s="22"/>
      <c r="K58" s="22"/>
      <c r="L58" s="35"/>
      <c r="M58" s="150" t="str">
        <f>IF(AQ54="","Essai principal réussi : OUI / NON (biffer)",IF(AQ47&lt;=MIN(AQ50:AS54),"BRAVO, BON TRAVAIL !","ECHEC ! EN CAS DE DOUTE, CONTINUER L'ESSAI PENDANT 1 HEURE"))</f>
        <v>Essai principal réussi : OUI / NON (biffer)</v>
      </c>
      <c r="N58" s="150"/>
      <c r="O58" s="150"/>
      <c r="P58" s="150"/>
      <c r="Q58" s="150"/>
      <c r="R58" s="150"/>
      <c r="S58" s="150"/>
      <c r="T58" s="150"/>
      <c r="U58" s="150"/>
      <c r="V58" s="150"/>
      <c r="W58" s="150"/>
      <c r="X58" s="150"/>
      <c r="Y58" s="150"/>
      <c r="Z58" s="150"/>
      <c r="AA58" s="150"/>
      <c r="AB58" s="150"/>
      <c r="AC58" s="150"/>
      <c r="AD58" s="150"/>
      <c r="AE58" s="150"/>
      <c r="AF58" s="150"/>
      <c r="AG58" s="150"/>
      <c r="AH58" s="150"/>
      <c r="AI58" s="150"/>
      <c r="AJ58" s="150"/>
      <c r="AK58" s="150"/>
      <c r="AM58" s="78"/>
      <c r="AN58" s="78"/>
      <c r="AO58" s="78"/>
      <c r="AP58" s="78"/>
      <c r="AQ58" s="78"/>
      <c r="AR58" s="78"/>
      <c r="AS58" s="78"/>
      <c r="AT58" s="78"/>
      <c r="AU58" s="23"/>
      <c r="AV58" s="40"/>
      <c r="AW58" s="35"/>
    </row>
    <row r="59" spans="1:59" s="76" customFormat="1" ht="18" customHeight="1" x14ac:dyDescent="0.2">
      <c r="A59" s="35"/>
      <c r="B59" s="38"/>
      <c r="C59" s="62"/>
      <c r="D59" s="83"/>
      <c r="E59" s="22"/>
      <c r="F59" s="22"/>
      <c r="G59" s="22"/>
      <c r="H59" s="153"/>
      <c r="I59" s="153"/>
      <c r="J59" s="22"/>
      <c r="K59" s="22"/>
      <c r="L59" s="35"/>
      <c r="M59" s="150" t="str">
        <f>IF(AQ56="","",IF((MAX(AQ50:AS54)-0.25)&lt;=MIN(AQ55:AS56),"ESSAI RÉUSSI !","ECHEC !"))</f>
        <v/>
      </c>
      <c r="N59" s="150"/>
      <c r="O59" s="150"/>
      <c r="P59" s="150"/>
      <c r="Q59" s="150"/>
      <c r="R59" s="150"/>
      <c r="S59" s="150"/>
      <c r="T59" s="150"/>
      <c r="U59" s="150"/>
      <c r="V59" s="150"/>
      <c r="W59" s="150"/>
      <c r="X59" s="150"/>
      <c r="Y59" s="150"/>
      <c r="Z59" s="150"/>
      <c r="AA59" s="150"/>
      <c r="AB59" s="150"/>
      <c r="AC59" s="150"/>
      <c r="AD59" s="150"/>
      <c r="AE59" s="150"/>
      <c r="AF59" s="150"/>
      <c r="AG59" s="150"/>
      <c r="AH59" s="150"/>
      <c r="AI59" s="150"/>
      <c r="AJ59" s="150"/>
      <c r="AK59" s="150"/>
      <c r="AL59" s="78"/>
      <c r="AM59" s="78"/>
      <c r="AN59" s="78"/>
      <c r="AO59" s="78"/>
      <c r="AP59" s="78"/>
      <c r="AQ59" s="78"/>
      <c r="AR59" s="78"/>
      <c r="AS59" s="78"/>
      <c r="AT59" s="78"/>
      <c r="AU59" s="23"/>
      <c r="AV59" s="40"/>
      <c r="AW59" s="35"/>
    </row>
    <row r="60" spans="1:59" s="76" customFormat="1" ht="18" customHeight="1" x14ac:dyDescent="0.2">
      <c r="A60" s="35"/>
      <c r="B60" s="38"/>
      <c r="C60" s="62"/>
      <c r="D60" s="83"/>
      <c r="E60" s="22"/>
      <c r="F60" s="22"/>
      <c r="G60" s="22"/>
      <c r="H60" s="153"/>
      <c r="I60" s="153"/>
      <c r="J60" s="22"/>
      <c r="K60" s="22"/>
      <c r="L60" s="35"/>
      <c r="M60" s="35" t="s">
        <v>84</v>
      </c>
      <c r="N60" s="22"/>
      <c r="O60" s="22"/>
      <c r="P60" s="22"/>
      <c r="Q60" s="154"/>
      <c r="R60" s="155"/>
      <c r="S60" s="155"/>
      <c r="T60" s="155"/>
      <c r="U60" s="155"/>
      <c r="V60" s="155"/>
      <c r="W60" s="155"/>
      <c r="X60" s="155"/>
      <c r="Y60" s="155"/>
      <c r="Z60" s="155"/>
      <c r="AA60" s="155"/>
      <c r="AB60" s="155"/>
      <c r="AC60" s="155"/>
      <c r="AD60" s="155"/>
      <c r="AE60" s="155"/>
      <c r="AF60" s="155"/>
      <c r="AG60" s="155"/>
      <c r="AH60" s="155"/>
      <c r="AI60" s="155"/>
      <c r="AJ60" s="155"/>
      <c r="AK60" s="155"/>
      <c r="AL60" s="155"/>
      <c r="AM60" s="155"/>
      <c r="AN60" s="155"/>
      <c r="AO60" s="155"/>
      <c r="AP60" s="155"/>
      <c r="AQ60" s="155"/>
      <c r="AR60" s="155"/>
      <c r="AS60" s="155"/>
      <c r="AT60" s="156"/>
      <c r="AU60" s="23"/>
      <c r="AV60" s="40"/>
      <c r="AW60" s="35"/>
    </row>
    <row r="61" spans="1:59" s="76" customFormat="1" ht="18" customHeight="1" x14ac:dyDescent="0.2">
      <c r="A61" s="35"/>
      <c r="B61" s="38"/>
      <c r="C61" s="62"/>
      <c r="D61" s="83"/>
      <c r="E61" s="22"/>
      <c r="F61" s="22"/>
      <c r="G61" s="22"/>
      <c r="H61" s="153"/>
      <c r="I61" s="153"/>
      <c r="J61" s="22"/>
      <c r="K61" s="22"/>
      <c r="L61" s="35"/>
      <c r="M61" s="35"/>
      <c r="N61" s="22"/>
      <c r="O61" s="35"/>
      <c r="P61" s="22"/>
      <c r="Q61" s="157"/>
      <c r="R61" s="158"/>
      <c r="S61" s="158"/>
      <c r="T61" s="158"/>
      <c r="U61" s="158"/>
      <c r="V61" s="158"/>
      <c r="W61" s="158"/>
      <c r="X61" s="158"/>
      <c r="Y61" s="158"/>
      <c r="Z61" s="158"/>
      <c r="AA61" s="158"/>
      <c r="AB61" s="158"/>
      <c r="AC61" s="158"/>
      <c r="AD61" s="158"/>
      <c r="AE61" s="158"/>
      <c r="AF61" s="158"/>
      <c r="AG61" s="158"/>
      <c r="AH61" s="158"/>
      <c r="AI61" s="158"/>
      <c r="AJ61" s="158"/>
      <c r="AK61" s="158"/>
      <c r="AL61" s="158"/>
      <c r="AM61" s="158"/>
      <c r="AN61" s="158"/>
      <c r="AO61" s="158"/>
      <c r="AP61" s="158"/>
      <c r="AQ61" s="158"/>
      <c r="AR61" s="158"/>
      <c r="AS61" s="158"/>
      <c r="AT61" s="159"/>
      <c r="AU61" s="23"/>
      <c r="AV61" s="40"/>
      <c r="AW61" s="35"/>
    </row>
    <row r="62" spans="1:59" s="76" customFormat="1" ht="12.75" customHeight="1" x14ac:dyDescent="0.2">
      <c r="A62" s="35"/>
      <c r="B62" s="21"/>
      <c r="C62" s="45"/>
      <c r="D62" s="84"/>
      <c r="E62" s="47"/>
      <c r="F62" s="47"/>
      <c r="G62" s="47"/>
      <c r="H62" s="152"/>
      <c r="I62" s="152"/>
      <c r="J62" s="47"/>
      <c r="K62" s="47"/>
      <c r="L62" s="46"/>
      <c r="M62" s="46"/>
      <c r="N62" s="47"/>
      <c r="O62" s="47"/>
      <c r="P62" s="47"/>
      <c r="Q62" s="47"/>
      <c r="R62" s="47"/>
      <c r="S62" s="47"/>
      <c r="T62" s="47"/>
      <c r="U62" s="47"/>
      <c r="V62" s="85"/>
      <c r="W62" s="85"/>
      <c r="X62" s="85"/>
      <c r="Y62" s="85"/>
      <c r="Z62" s="85"/>
      <c r="AA62" s="85"/>
      <c r="AB62" s="85"/>
      <c r="AC62" s="85"/>
      <c r="AD62" s="85"/>
      <c r="AE62" s="85"/>
      <c r="AF62" s="85"/>
      <c r="AG62" s="85"/>
      <c r="AH62" s="85"/>
      <c r="AI62" s="85"/>
      <c r="AJ62" s="85"/>
      <c r="AK62" s="85"/>
      <c r="AL62" s="85"/>
      <c r="AM62" s="85"/>
      <c r="AN62" s="85"/>
      <c r="AO62" s="85"/>
      <c r="AP62" s="85"/>
      <c r="AQ62" s="85"/>
      <c r="AR62" s="85"/>
      <c r="AS62" s="85"/>
      <c r="AT62" s="85"/>
      <c r="AU62" s="50"/>
      <c r="AV62" s="23"/>
      <c r="AW62" s="35"/>
    </row>
    <row r="63" spans="1:59" s="76" customFormat="1" ht="18" customHeight="1" x14ac:dyDescent="0.2">
      <c r="A63" s="35"/>
      <c r="B63" s="21"/>
      <c r="C63" s="86"/>
      <c r="D63" s="87" t="s">
        <v>85</v>
      </c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8"/>
      <c r="T63" s="26" t="s">
        <v>86</v>
      </c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/>
      <c r="AH63" s="19"/>
      <c r="AI63" s="19"/>
      <c r="AJ63" s="19"/>
      <c r="AK63" s="19"/>
      <c r="AL63" s="19"/>
      <c r="AM63" s="19"/>
      <c r="AN63" s="19"/>
      <c r="AO63" s="19"/>
      <c r="AP63" s="19"/>
      <c r="AQ63" s="19"/>
      <c r="AR63" s="19"/>
      <c r="AS63" s="19"/>
      <c r="AT63" s="19"/>
      <c r="AU63" s="20"/>
      <c r="AV63" s="23"/>
      <c r="AW63" s="35"/>
      <c r="BC63" s="1"/>
      <c r="BD63" s="1"/>
      <c r="BE63" s="1"/>
    </row>
    <row r="64" spans="1:59" s="76" customFormat="1" ht="18" customHeight="1" x14ac:dyDescent="0.2">
      <c r="A64" s="35"/>
      <c r="B64" s="21"/>
      <c r="C64" s="21"/>
      <c r="D64" s="35" t="s">
        <v>87</v>
      </c>
      <c r="E64" s="22"/>
      <c r="F64" s="22"/>
      <c r="G64" s="22"/>
      <c r="H64" s="22"/>
      <c r="I64" s="161"/>
      <c r="J64" s="162"/>
      <c r="K64" s="162"/>
      <c r="L64" s="161"/>
      <c r="M64" s="162"/>
      <c r="N64" s="162"/>
      <c r="O64" s="161"/>
      <c r="P64" s="162"/>
      <c r="Q64" s="162"/>
      <c r="R64" s="22"/>
      <c r="S64" s="21"/>
      <c r="X64" s="22" t="s">
        <v>88</v>
      </c>
      <c r="AA64" s="35"/>
      <c r="AB64" s="22"/>
      <c r="AC64" s="22"/>
      <c r="AD64" s="22"/>
      <c r="AE64" s="22"/>
      <c r="AF64" s="22"/>
      <c r="AG64" s="22"/>
      <c r="AH64" s="161"/>
      <c r="AI64" s="162"/>
      <c r="AJ64" s="162"/>
      <c r="AK64" s="88"/>
      <c r="AL64" s="35"/>
      <c r="AM64" s="35"/>
      <c r="AN64" s="35" t="s">
        <v>89</v>
      </c>
      <c r="AO64" s="88"/>
      <c r="AP64" s="88"/>
      <c r="AQ64" s="161"/>
      <c r="AR64" s="162"/>
      <c r="AS64" s="162"/>
      <c r="AT64" s="162"/>
      <c r="AU64" s="23"/>
      <c r="AV64" s="23"/>
      <c r="AW64" s="31"/>
      <c r="AY64" s="35"/>
      <c r="BC64" s="1"/>
      <c r="BD64" s="1"/>
      <c r="BE64" s="1"/>
    </row>
    <row r="65" spans="1:59" s="76" customFormat="1" ht="18" customHeight="1" x14ac:dyDescent="0.2">
      <c r="A65" s="35"/>
      <c r="B65" s="21"/>
      <c r="C65" s="21"/>
      <c r="D65" s="35" t="s">
        <v>90</v>
      </c>
      <c r="E65" s="22"/>
      <c r="F65" s="22"/>
      <c r="H65" s="22"/>
      <c r="I65" s="161"/>
      <c r="J65" s="162"/>
      <c r="K65" s="162"/>
      <c r="L65" s="161"/>
      <c r="M65" s="162"/>
      <c r="N65" s="162"/>
      <c r="O65" s="161"/>
      <c r="P65" s="162"/>
      <c r="Q65" s="162"/>
      <c r="R65" s="22"/>
      <c r="S65" s="21"/>
      <c r="X65" s="22"/>
      <c r="AA65" s="35"/>
      <c r="AB65" s="22"/>
      <c r="AC65" s="22"/>
      <c r="AD65" s="22"/>
      <c r="AE65" s="22"/>
      <c r="AF65" s="22"/>
      <c r="AG65" s="22"/>
      <c r="AH65" s="163"/>
      <c r="AI65" s="163"/>
      <c r="AJ65" s="163"/>
      <c r="AK65" s="88"/>
      <c r="AL65" s="35"/>
      <c r="AM65" s="35"/>
      <c r="AU65" s="23"/>
      <c r="AV65" s="23"/>
      <c r="AW65" s="31"/>
      <c r="AY65" s="22"/>
      <c r="AZ65" s="1"/>
      <c r="BA65" s="1"/>
      <c r="BB65" s="1"/>
      <c r="BC65" s="1"/>
      <c r="BD65" s="1"/>
      <c r="BE65" s="1"/>
      <c r="BF65" s="1"/>
      <c r="BG65" s="1"/>
    </row>
    <row r="66" spans="1:59" ht="18" customHeight="1" x14ac:dyDescent="0.2">
      <c r="A66" s="35"/>
      <c r="B66" s="21"/>
      <c r="C66" s="89"/>
      <c r="D66" s="47"/>
      <c r="E66" s="47"/>
      <c r="F66" s="47"/>
      <c r="G66" s="47"/>
      <c r="H66" s="47"/>
      <c r="I66" s="47"/>
      <c r="J66" s="47"/>
      <c r="K66" s="47"/>
      <c r="L66" s="47"/>
      <c r="M66" s="47"/>
      <c r="N66" s="47"/>
      <c r="O66" s="47"/>
      <c r="P66" s="47"/>
      <c r="Q66" s="47"/>
      <c r="R66" s="47"/>
      <c r="S66" s="45"/>
      <c r="T66" s="47"/>
      <c r="U66" s="47"/>
      <c r="V66" s="47"/>
      <c r="W66" s="47"/>
      <c r="X66" s="47"/>
      <c r="Y66" s="90"/>
      <c r="Z66" s="46"/>
      <c r="AA66" s="76"/>
      <c r="AB66" s="76"/>
      <c r="AC66" s="76"/>
      <c r="AD66" s="76"/>
      <c r="AE66" s="76"/>
      <c r="AF66" s="76"/>
      <c r="AG66" s="76"/>
      <c r="AH66" s="76"/>
      <c r="AI66" s="76"/>
      <c r="AJ66" s="76"/>
      <c r="AK66" s="76"/>
      <c r="AL66" s="76"/>
      <c r="AM66" s="76"/>
      <c r="AN66" s="76"/>
      <c r="AO66" s="76"/>
      <c r="AP66" s="76"/>
      <c r="AQ66" s="46"/>
      <c r="AR66" s="46"/>
      <c r="AS66" s="46"/>
      <c r="AT66" s="46"/>
      <c r="AU66" s="50"/>
      <c r="AV66" s="23"/>
      <c r="AW66" s="31"/>
      <c r="AX66" s="76"/>
      <c r="AY66" s="22"/>
    </row>
    <row r="67" spans="1:59" ht="9.75" customHeight="1" x14ac:dyDescent="0.2">
      <c r="A67" s="22"/>
      <c r="B67" s="45"/>
      <c r="C67" s="91"/>
      <c r="D67" s="92"/>
      <c r="E67" s="93"/>
      <c r="F67" s="94"/>
      <c r="G67" s="94"/>
      <c r="H67" s="94"/>
      <c r="I67" s="94"/>
      <c r="J67" s="94"/>
      <c r="K67" s="94"/>
      <c r="L67" s="94"/>
      <c r="M67" s="94"/>
      <c r="N67" s="94"/>
      <c r="O67" s="94"/>
      <c r="P67" s="94"/>
      <c r="Q67" s="94"/>
      <c r="R67" s="94"/>
      <c r="S67" s="95"/>
      <c r="T67" s="95"/>
      <c r="U67" s="95"/>
      <c r="V67" s="95"/>
      <c r="W67" s="95"/>
      <c r="X67" s="95"/>
      <c r="Y67" s="96"/>
      <c r="Z67" s="96"/>
      <c r="AA67" s="97"/>
      <c r="AB67" s="97"/>
      <c r="AC67" s="97"/>
      <c r="AD67" s="97"/>
      <c r="AE67" s="97"/>
      <c r="AF67" s="97"/>
      <c r="AG67" s="97"/>
      <c r="AH67" s="94"/>
      <c r="AI67" s="94"/>
      <c r="AJ67" s="94"/>
      <c r="AK67" s="94"/>
      <c r="AL67" s="94"/>
      <c r="AM67" s="94"/>
      <c r="AN67" s="94"/>
      <c r="AO67" s="94"/>
      <c r="AP67" s="94"/>
      <c r="AQ67" s="46"/>
      <c r="AR67" s="98"/>
      <c r="AS67" s="160"/>
      <c r="AT67" s="160"/>
      <c r="AU67" s="160"/>
      <c r="AV67" s="50"/>
      <c r="AW67" s="31"/>
      <c r="AX67" s="76"/>
      <c r="AY67" s="22"/>
    </row>
    <row r="68" spans="1:59" ht="18" customHeight="1" x14ac:dyDescent="0.2">
      <c r="A68" s="22"/>
      <c r="B68" s="22"/>
      <c r="C68" s="99"/>
      <c r="D68" s="99"/>
      <c r="E68" s="99"/>
      <c r="F68" s="99"/>
      <c r="G68" s="99"/>
      <c r="H68" s="99"/>
      <c r="I68" s="99"/>
      <c r="J68" s="99"/>
      <c r="K68" s="99"/>
      <c r="L68" s="99"/>
      <c r="M68" s="99"/>
      <c r="N68" s="99"/>
      <c r="O68" s="99"/>
      <c r="P68" s="99"/>
      <c r="Q68" s="99"/>
      <c r="R68" s="99"/>
      <c r="S68" s="99"/>
      <c r="T68" s="99"/>
      <c r="U68" s="99"/>
      <c r="V68" s="99"/>
      <c r="W68" s="99"/>
      <c r="X68" s="99"/>
      <c r="Y68" s="99"/>
      <c r="Z68" s="99"/>
      <c r="AA68" s="99"/>
      <c r="AB68" s="99"/>
      <c r="AC68" s="99"/>
      <c r="AD68" s="99"/>
      <c r="AE68" s="99"/>
      <c r="AF68" s="99"/>
      <c r="AG68" s="99"/>
      <c r="AH68" s="99"/>
      <c r="AI68" s="99"/>
      <c r="AJ68" s="99"/>
      <c r="AK68" s="99"/>
      <c r="AL68" s="99"/>
      <c r="AM68" s="99"/>
      <c r="AN68" s="99"/>
      <c r="AO68" s="99"/>
      <c r="AP68" s="99"/>
      <c r="AQ68" s="99"/>
      <c r="AR68" s="99"/>
      <c r="AS68" s="99"/>
      <c r="AT68" s="99"/>
      <c r="AU68" s="99"/>
      <c r="AV68" s="22"/>
      <c r="AW68" s="31"/>
      <c r="AX68" s="35"/>
      <c r="BC68" s="76"/>
      <c r="BD68" s="76"/>
      <c r="BE68" s="76"/>
    </row>
    <row r="69" spans="1:59" ht="18" customHeight="1" x14ac:dyDescent="0.2">
      <c r="A69" s="22"/>
      <c r="B69" s="22"/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76"/>
      <c r="W69" s="76"/>
      <c r="X69" s="76"/>
      <c r="Y69" s="76"/>
      <c r="Z69" s="76"/>
      <c r="AA69" s="76"/>
      <c r="AB69" s="76"/>
      <c r="AC69" s="76"/>
      <c r="AD69" s="76"/>
      <c r="AE69" s="76"/>
      <c r="AF69" s="76"/>
      <c r="AG69" s="76"/>
      <c r="AH69" s="76"/>
      <c r="AI69" s="76"/>
      <c r="AJ69" s="76"/>
      <c r="AK69" s="76"/>
      <c r="AL69" s="76"/>
      <c r="AM69" s="76"/>
      <c r="AN69" s="76"/>
      <c r="AO69" s="76"/>
      <c r="AP69" s="22"/>
      <c r="AQ69" s="22"/>
      <c r="AR69" s="22"/>
      <c r="AS69" s="22"/>
      <c r="AT69" s="22"/>
      <c r="AU69" s="22"/>
      <c r="AV69" s="22"/>
      <c r="AW69" s="31"/>
      <c r="AX69" s="31"/>
      <c r="BC69" s="100"/>
      <c r="BD69" s="100"/>
      <c r="BE69" s="100"/>
    </row>
    <row r="70" spans="1:59" ht="6.95" customHeight="1" x14ac:dyDescent="0.2">
      <c r="A70" s="22"/>
      <c r="B70" s="99"/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76"/>
      <c r="W70" s="76"/>
      <c r="X70" s="76"/>
      <c r="Y70" s="76"/>
      <c r="Z70" s="76"/>
      <c r="AA70" s="76"/>
      <c r="AB70" s="76"/>
      <c r="AC70" s="76"/>
      <c r="AD70" s="76"/>
      <c r="AE70" s="76"/>
      <c r="AF70" s="76"/>
      <c r="AG70" s="76"/>
      <c r="AH70" s="22"/>
      <c r="AI70" s="22"/>
      <c r="AJ70" s="22"/>
      <c r="AK70" s="22"/>
      <c r="AL70" s="22"/>
      <c r="AM70" s="22"/>
      <c r="AN70" s="22"/>
      <c r="AO70" s="22"/>
      <c r="AP70" s="22"/>
      <c r="AQ70" s="22"/>
      <c r="AR70" s="22"/>
      <c r="AS70" s="22"/>
      <c r="AT70" s="22"/>
      <c r="AU70" s="22"/>
      <c r="AV70" s="101"/>
      <c r="AW70" s="31"/>
      <c r="AX70" s="31"/>
      <c r="AY70" s="76"/>
      <c r="AZ70" s="76"/>
      <c r="BA70" s="76"/>
      <c r="BB70" s="76"/>
      <c r="BF70" s="76"/>
      <c r="BG70" s="76"/>
    </row>
    <row r="71" spans="1:59" s="76" customFormat="1" ht="12" customHeight="1" x14ac:dyDescent="0.2">
      <c r="A71" s="22"/>
      <c r="B71" s="99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22"/>
      <c r="AU71" s="22"/>
      <c r="AV71" s="99"/>
      <c r="AW71" s="102"/>
      <c r="AX71" s="31"/>
      <c r="AY71" s="100"/>
      <c r="AZ71" s="100"/>
      <c r="BA71" s="100"/>
      <c r="BB71" s="100"/>
      <c r="BC71" s="1"/>
      <c r="BD71" s="1"/>
      <c r="BE71" s="1"/>
      <c r="BF71" s="100"/>
      <c r="BG71" s="100"/>
    </row>
    <row r="72" spans="1:59" s="100" customFormat="1" ht="12" customHeight="1" x14ac:dyDescent="0.2">
      <c r="A72" s="22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4"/>
      <c r="AX72" s="4"/>
      <c r="AY72" s="1"/>
      <c r="AZ72" s="1"/>
      <c r="BA72" s="1"/>
      <c r="BB72" s="1"/>
      <c r="BC72" s="1"/>
      <c r="BD72" s="1"/>
      <c r="BE72" s="1"/>
      <c r="BF72" s="1"/>
      <c r="BG72" s="1"/>
    </row>
    <row r="73" spans="1:59" ht="12" customHeight="1" x14ac:dyDescent="0.2">
      <c r="A73" s="35"/>
    </row>
    <row r="74" spans="1:59" ht="12" customHeight="1" x14ac:dyDescent="0.2">
      <c r="A74" s="99"/>
    </row>
    <row r="75" spans="1:59" ht="12" customHeight="1" x14ac:dyDescent="0.2">
      <c r="AX75" s="103"/>
    </row>
    <row r="76" spans="1:59" ht="12" customHeight="1" x14ac:dyDescent="0.2"/>
    <row r="77" spans="1:59" ht="12" customHeight="1" x14ac:dyDescent="0.2"/>
    <row r="78" spans="1:59" ht="12" customHeight="1" x14ac:dyDescent="0.2"/>
    <row r="79" spans="1:59" ht="12" customHeight="1" x14ac:dyDescent="0.2"/>
    <row r="80" spans="1:59" ht="12" customHeight="1" x14ac:dyDescent="0.2"/>
    <row r="81" ht="12" customHeight="1" x14ac:dyDescent="0.2"/>
    <row r="82" ht="12" customHeight="1" x14ac:dyDescent="0.2"/>
    <row r="83" ht="12" customHeight="1" x14ac:dyDescent="0.2"/>
    <row r="84" ht="12" customHeight="1" x14ac:dyDescent="0.2"/>
    <row r="85" ht="12" customHeight="1" x14ac:dyDescent="0.2"/>
    <row r="86" ht="12" customHeight="1" x14ac:dyDescent="0.2"/>
    <row r="87" ht="12" customHeight="1" x14ac:dyDescent="0.2"/>
    <row r="88" ht="12" customHeight="1" x14ac:dyDescent="0.2"/>
    <row r="89" ht="12" customHeight="1" x14ac:dyDescent="0.2"/>
    <row r="90" ht="12" customHeight="1" x14ac:dyDescent="0.2"/>
    <row r="91" ht="12" customHeight="1" x14ac:dyDescent="0.2"/>
    <row r="92" ht="12" customHeight="1" x14ac:dyDescent="0.2"/>
    <row r="93" ht="12" customHeight="1" x14ac:dyDescent="0.2"/>
    <row r="94" ht="12" customHeight="1" x14ac:dyDescent="0.2"/>
    <row r="95" ht="12" customHeight="1" x14ac:dyDescent="0.2"/>
  </sheetData>
  <sheetProtection sheet="1" objects="1" scenarios="1"/>
  <mergeCells count="81">
    <mergeCell ref="AS67:AU67"/>
    <mergeCell ref="I64:K64"/>
    <mergeCell ref="L64:N64"/>
    <mergeCell ref="O64:Q64"/>
    <mergeCell ref="AH64:AJ64"/>
    <mergeCell ref="AQ64:AT64"/>
    <mergeCell ref="I65:K65"/>
    <mergeCell ref="L65:N65"/>
    <mergeCell ref="O65:Q65"/>
    <mergeCell ref="AH65:AJ65"/>
    <mergeCell ref="L55:AE56"/>
    <mergeCell ref="AM55:AO55"/>
    <mergeCell ref="AQ55:AS55"/>
    <mergeCell ref="H62:I62"/>
    <mergeCell ref="H56:I56"/>
    <mergeCell ref="AM56:AO56"/>
    <mergeCell ref="AQ56:AS56"/>
    <mergeCell ref="H57:I57"/>
    <mergeCell ref="H58:I58"/>
    <mergeCell ref="M58:AK58"/>
    <mergeCell ref="H59:I59"/>
    <mergeCell ref="M59:AK59"/>
    <mergeCell ref="H60:I60"/>
    <mergeCell ref="Q60:AT61"/>
    <mergeCell ref="H61:I61"/>
    <mergeCell ref="S48:U48"/>
    <mergeCell ref="AK50:AK54"/>
    <mergeCell ref="AM50:AO50"/>
    <mergeCell ref="AQ50:AS50"/>
    <mergeCell ref="L51:AE51"/>
    <mergeCell ref="AM51:AO51"/>
    <mergeCell ref="AQ51:AS51"/>
    <mergeCell ref="L52:AE54"/>
    <mergeCell ref="AM52:AO52"/>
    <mergeCell ref="AQ52:AS52"/>
    <mergeCell ref="AM53:AO53"/>
    <mergeCell ref="AQ53:AS53"/>
    <mergeCell ref="AM54:AO54"/>
    <mergeCell ref="AQ54:AS54"/>
    <mergeCell ref="M44:AK44"/>
    <mergeCell ref="N46:O46"/>
    <mergeCell ref="AM46:AO46"/>
    <mergeCell ref="AQ46:AS46"/>
    <mergeCell ref="S47:U47"/>
    <mergeCell ref="AM47:AO47"/>
    <mergeCell ref="AQ47:AS47"/>
    <mergeCell ref="AQ41:AS41"/>
    <mergeCell ref="AM42:AO42"/>
    <mergeCell ref="AQ42:AS42"/>
    <mergeCell ref="O43:P43"/>
    <mergeCell ref="AM43:AO43"/>
    <mergeCell ref="AQ43:AS43"/>
    <mergeCell ref="AM41:AO41"/>
    <mergeCell ref="T35:U35"/>
    <mergeCell ref="T36:U36"/>
    <mergeCell ref="T37:U37"/>
    <mergeCell ref="T38:U38"/>
    <mergeCell ref="N41:O41"/>
    <mergeCell ref="T34:U34"/>
    <mergeCell ref="K14:U14"/>
    <mergeCell ref="AA14:AR14"/>
    <mergeCell ref="K15:U15"/>
    <mergeCell ref="AQ15:AR15"/>
    <mergeCell ref="O18:W18"/>
    <mergeCell ref="J20:P20"/>
    <mergeCell ref="S22:T22"/>
    <mergeCell ref="O23:P23"/>
    <mergeCell ref="O24:P24"/>
    <mergeCell ref="M32:N32"/>
    <mergeCell ref="T33:U33"/>
    <mergeCell ref="H9:AO9"/>
    <mergeCell ref="K11:Q11"/>
    <mergeCell ref="K12:U12"/>
    <mergeCell ref="AH12:AR12"/>
    <mergeCell ref="K13:U13"/>
    <mergeCell ref="AA13:AR13"/>
    <mergeCell ref="AP3:AU3"/>
    <mergeCell ref="H4:AO4"/>
    <mergeCell ref="H5:AO6"/>
    <mergeCell ref="AP6:AV6"/>
    <mergeCell ref="AP4:AU5"/>
  </mergeCells>
  <printOptions horizontalCentered="1"/>
  <pageMargins left="0" right="0" top="0.78740157480314965" bottom="0" header="0" footer="0"/>
  <pageSetup paperSize="9" scale="71" orientation="portrait" horizontalDpi="400" verticalDpi="400" r:id="rId1"/>
  <headerFooter alignWithMargins="0"/>
  <rowBreaks count="1" manualBreakCount="1">
    <brk id="67" min="1" max="47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3</xdr:col>
                    <xdr:colOff>9525</xdr:colOff>
                    <xdr:row>18</xdr:row>
                    <xdr:rowOff>19050</xdr:rowOff>
                  </from>
                  <to>
                    <xdr:col>8</xdr:col>
                    <xdr:colOff>142875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10</xdr:col>
                    <xdr:colOff>57150</xdr:colOff>
                    <xdr:row>18</xdr:row>
                    <xdr:rowOff>19050</xdr:rowOff>
                  </from>
                  <to>
                    <xdr:col>13</xdr:col>
                    <xdr:colOff>123825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16</xdr:col>
                    <xdr:colOff>76200</xdr:colOff>
                    <xdr:row>18</xdr:row>
                    <xdr:rowOff>19050</xdr:rowOff>
                  </from>
                  <to>
                    <xdr:col>23</xdr:col>
                    <xdr:colOff>9525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Drop Down 4">
              <controlPr defaultSize="0" autoLine="0" autoPict="0">
                <anchor moveWithCells="1">
                  <from>
                    <xdr:col>9</xdr:col>
                    <xdr:colOff>0</xdr:colOff>
                    <xdr:row>20</xdr:row>
                    <xdr:rowOff>28575</xdr:rowOff>
                  </from>
                  <to>
                    <xdr:col>11</xdr:col>
                    <xdr:colOff>180975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Drop Down 5">
              <controlPr defaultSize="0" autoLine="0" autoPict="0">
                <anchor moveWithCells="1">
                  <from>
                    <xdr:col>25</xdr:col>
                    <xdr:colOff>180975</xdr:colOff>
                    <xdr:row>14</xdr:row>
                    <xdr:rowOff>0</xdr:rowOff>
                  </from>
                  <to>
                    <xdr:col>33</xdr:col>
                    <xdr:colOff>0</xdr:colOff>
                    <xdr:row>14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Drop Down 6">
              <controlPr defaultSize="0" autoLine="0" autoPict="0">
                <anchor moveWithCells="1">
                  <from>
                    <xdr:col>9</xdr:col>
                    <xdr:colOff>0</xdr:colOff>
                    <xdr:row>21</xdr:row>
                    <xdr:rowOff>9525</xdr:rowOff>
                  </from>
                  <to>
                    <xdr:col>11</xdr:col>
                    <xdr:colOff>180975</xdr:colOff>
                    <xdr:row>21</xdr:row>
                    <xdr:rowOff>219075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Ess press PE</vt:lpstr>
      <vt:lpstr>'Ess press PE'!Druckbereich</vt:lpstr>
    </vt:vector>
  </TitlesOfParts>
  <Company>Ville de Lausanne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eaux0061</dc:creator>
  <cp:lastModifiedBy>Erich Wenk</cp:lastModifiedBy>
  <dcterms:created xsi:type="dcterms:W3CDTF">2012-03-27T15:27:15Z</dcterms:created>
  <dcterms:modified xsi:type="dcterms:W3CDTF">2020-11-17T07:03:47Z</dcterms:modified>
</cp:coreProperties>
</file>