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lockStructure="1"/>
  <bookViews>
    <workbookView xWindow="720" yWindow="345" windowWidth="20955" windowHeight="13800"/>
  </bookViews>
  <sheets>
    <sheet name="Ess pres accel" sheetId="4" r:id="rId1"/>
  </sheets>
  <definedNames>
    <definedName name="Diamètre_conduite_en_mètre">#REF!</definedName>
    <definedName name="_xlnm.Print_Area" localSheetId="0">'Ess pres accel'!$B$3:$AV$63</definedName>
    <definedName name="Longueur_conduite">#REF!</definedName>
    <definedName name="Rayon_conduite">#REF!</definedName>
    <definedName name="Volume_conduite">#REF!</definedName>
  </definedNames>
  <calcPr calcId="145621"/>
</workbook>
</file>

<file path=xl/calcChain.xml><?xml version="1.0" encoding="utf-8"?>
<calcChain xmlns="http://schemas.openxmlformats.org/spreadsheetml/2006/main">
  <c r="V39" i="4" l="1"/>
  <c r="M52" i="4" l="1"/>
  <c r="U51" i="4"/>
  <c r="P48" i="4"/>
  <c r="M46" i="4"/>
  <c r="Q45" i="4"/>
  <c r="J44" i="4"/>
  <c r="T35" i="4"/>
  <c r="T36" i="4" s="1"/>
  <c r="T37" i="4" s="1"/>
  <c r="N42" i="4" s="1"/>
  <c r="T38" i="4" l="1"/>
</calcChain>
</file>

<file path=xl/sharedStrings.xml><?xml version="1.0" encoding="utf-8"?>
<sst xmlns="http://schemas.openxmlformats.org/spreadsheetml/2006/main" count="104" uniqueCount="91">
  <si>
    <t>Remplir les cellules en jaune</t>
  </si>
  <si>
    <t>ESSAI DE PRESSION DES CONDUITES EN FONTE ET ACIER
AVEC REVÈTEMENT EN MORTIER DE CIMENT</t>
  </si>
  <si>
    <t>Essai selon la directive SSIGE W4, méthode par chute de pression</t>
  </si>
  <si>
    <t>diam</t>
  </si>
  <si>
    <t>Essai purge</t>
  </si>
  <si>
    <t>Perte P min</t>
  </si>
  <si>
    <t>Revêtement int.</t>
  </si>
  <si>
    <t>Durée purge réduite</t>
  </si>
  <si>
    <t>Durée essai préliminaire</t>
  </si>
  <si>
    <t>SITUATION</t>
  </si>
  <si>
    <t>Mortier ciment</t>
  </si>
  <si>
    <t>Autre rev. absorbant</t>
  </si>
  <si>
    <t>Date de l'essai :</t>
  </si>
  <si>
    <t>Zone de pression :</t>
  </si>
  <si>
    <t>Tronçon d'essai de :</t>
  </si>
  <si>
    <t>à</t>
  </si>
  <si>
    <t>N° de plan :</t>
  </si>
  <si>
    <t>Adresse :</t>
  </si>
  <si>
    <t>Responsable de l'essai :</t>
  </si>
  <si>
    <t>Météo</t>
  </si>
  <si>
    <t>Température</t>
  </si>
  <si>
    <t>° C</t>
  </si>
  <si>
    <t>CONDUITE ET PIECES</t>
  </si>
  <si>
    <t>Revêtement ext</t>
  </si>
  <si>
    <t>PUR</t>
  </si>
  <si>
    <t>Fabricant du tube :</t>
  </si>
  <si>
    <t>PE</t>
  </si>
  <si>
    <t>Diamètre (DN) :</t>
  </si>
  <si>
    <t>mm</t>
  </si>
  <si>
    <t>Longeur du tronçon d'essai :</t>
  </si>
  <si>
    <t>mètres</t>
  </si>
  <si>
    <t>PE + Ciment</t>
  </si>
  <si>
    <t>Remarques :</t>
  </si>
  <si>
    <t>Vérouillage</t>
  </si>
  <si>
    <t>Intégrés (Novo-SIT)</t>
  </si>
  <si>
    <t>Externes</t>
  </si>
  <si>
    <t>Pression</t>
  </si>
  <si>
    <t>Pas de vérouillage</t>
  </si>
  <si>
    <t xml:space="preserve">coup de bélier fixé forfaitairement: </t>
  </si>
  <si>
    <t>bars</t>
  </si>
  <si>
    <t>Soudé</t>
  </si>
  <si>
    <t>PRÉPARATION DE L'ESSAI</t>
  </si>
  <si>
    <t>Evacuer complétement l'air de la conduite</t>
  </si>
  <si>
    <t>Placer si possible le manomètre au point bas</t>
  </si>
  <si>
    <t>Eviter les essais de pression contre des vannes fermées</t>
  </si>
  <si>
    <t>Vérifier que tout est vérouillé ou buté correctement</t>
  </si>
  <si>
    <t>Nombre de vanne(s) fermée(s)</t>
  </si>
  <si>
    <t>(si obturation par vanne fermée, STP limitée à 16 bars)</t>
  </si>
  <si>
    <t>Si la valeur du coup de bélier a été calculée, valeur :</t>
  </si>
  <si>
    <t>Pression de calcul en régime permanent (DP) :</t>
  </si>
  <si>
    <t>(pression dyn.du réseau)</t>
  </si>
  <si>
    <r>
      <t xml:space="preserve">Pression maximale de calcul (MDP </t>
    </r>
    <r>
      <rPr>
        <vertAlign val="subscript"/>
        <sz val="10"/>
        <rFont val="Arial"/>
        <family val="2"/>
      </rPr>
      <t>a ou b</t>
    </r>
    <r>
      <rPr>
        <sz val="10"/>
        <rFont val="Arial"/>
        <family val="2"/>
      </rPr>
      <t>) :</t>
    </r>
  </si>
  <si>
    <t>Pression d'épreuve du réseau (STP) :</t>
  </si>
  <si>
    <t>STP limitée (si vanne fermée, max 16 bars) :</t>
  </si>
  <si>
    <t>Dans ce cas, la force exercée sur une plaque pleine sera de :</t>
  </si>
  <si>
    <t>ESSAI PRÉLIMINAIRE ET ESSAI DE PURGE</t>
  </si>
  <si>
    <t xml:space="preserve">Faire monter la pression à STP = </t>
  </si>
  <si>
    <t>et maintenir pendant</t>
  </si>
  <si>
    <t>minutes</t>
  </si>
  <si>
    <t>Heure</t>
  </si>
  <si>
    <t>Pression au manomètre après 30 min :</t>
  </si>
  <si>
    <t>(P1)</t>
  </si>
  <si>
    <t>Soutirer Δvnéc =</t>
  </si>
  <si>
    <t>ml</t>
  </si>
  <si>
    <t>et mesurer la pression :</t>
  </si>
  <si>
    <t>(P2)</t>
  </si>
  <si>
    <t>Soleil</t>
  </si>
  <si>
    <t>La pression doit chuter au minimum de</t>
  </si>
  <si>
    <t>*</t>
  </si>
  <si>
    <t>Nuageux</t>
  </si>
  <si>
    <t>Couvert</t>
  </si>
  <si>
    <t>ESSAI PRINCIPAL</t>
  </si>
  <si>
    <t>Pluie</t>
  </si>
  <si>
    <t>Faire remonter la pression jusqu'à STP =</t>
  </si>
  <si>
    <t>et attendre</t>
  </si>
  <si>
    <t>heure</t>
  </si>
  <si>
    <t>Pression au début de l'essai</t>
  </si>
  <si>
    <t>Neige</t>
  </si>
  <si>
    <t xml:space="preserve">La pression ne doit pas descendre de plus de P1 - P2 = </t>
  </si>
  <si>
    <t>Pression à la fin de l'essai</t>
  </si>
  <si>
    <t>Distribution</t>
  </si>
  <si>
    <t>Validation</t>
  </si>
  <si>
    <t>Classement :</t>
  </si>
  <si>
    <t>Visa du responsable de l'essai :</t>
  </si>
  <si>
    <t>Date :</t>
  </si>
  <si>
    <t xml:space="preserve">Copie : </t>
  </si>
  <si>
    <t>Pression au point le plus haut (1.1 *MDP) :</t>
  </si>
  <si>
    <t>s</t>
  </si>
  <si>
    <t>Procès-verbal</t>
  </si>
  <si>
    <t>Mars 2013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</si>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</sst>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Version du &quot;dd\ mmmm\ yyyy"/>
    <numFmt numFmtId="165" formatCode="0.0"/>
    <numFmt numFmtId="166" formatCode="hh&quot; h &quot;mm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Wingdings 2"/>
      <family val="1"/>
      <charset val="2"/>
    </font>
    <font>
      <sz val="10"/>
      <name val="Arial Black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i/>
      <sz val="6"/>
      <color indexed="12"/>
      <name val="Arial"/>
      <family val="2"/>
    </font>
    <font>
      <i/>
      <sz val="8"/>
      <color indexed="12"/>
      <name val="Arial"/>
      <family val="2"/>
    </font>
    <font>
      <i/>
      <u/>
      <sz val="6"/>
      <color indexed="12"/>
      <name val="Arial Black"/>
      <family val="2"/>
    </font>
    <font>
      <i/>
      <sz val="8"/>
      <color indexed="12"/>
      <name val="Wingdings 2"/>
      <family val="1"/>
      <charset val="2"/>
    </font>
    <font>
      <sz val="8"/>
      <name val="Wingdings 2"/>
      <family val="1"/>
      <charset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6">
    <xf numFmtId="0" fontId="0" fillId="0" borderId="0" xfId="0"/>
    <xf numFmtId="0" fontId="1" fillId="0" borderId="0" xfId="1" applyProtection="1"/>
    <xf numFmtId="0" fontId="1" fillId="2" borderId="0" xfId="1" applyFill="1" applyProtection="1"/>
    <xf numFmtId="0" fontId="2" fillId="2" borderId="0" xfId="1" applyFont="1" applyFill="1" applyProtection="1"/>
    <xf numFmtId="0" fontId="3" fillId="0" borderId="0" xfId="1" applyFont="1" applyProtection="1"/>
    <xf numFmtId="0" fontId="1" fillId="3" borderId="1" xfId="1" applyFill="1" applyBorder="1" applyProtection="1"/>
    <xf numFmtId="0" fontId="1" fillId="3" borderId="2" xfId="1" applyFill="1" applyBorder="1" applyProtection="1"/>
    <xf numFmtId="0" fontId="4" fillId="3" borderId="3" xfId="1" applyFont="1" applyFill="1" applyBorder="1" applyAlignment="1" applyProtection="1">
      <alignment horizontal="left"/>
    </xf>
    <xf numFmtId="0" fontId="4" fillId="3" borderId="4" xfId="1" applyFont="1" applyFill="1" applyBorder="1" applyAlignment="1" applyProtection="1">
      <alignment horizontal="center"/>
    </xf>
    <xf numFmtId="0" fontId="1" fillId="3" borderId="4" xfId="1" applyFill="1" applyBorder="1" applyProtection="1"/>
    <xf numFmtId="0" fontId="4" fillId="3" borderId="4" xfId="1" applyFont="1" applyFill="1" applyBorder="1" applyAlignment="1" applyProtection="1">
      <alignment horizontal="right"/>
    </xf>
    <xf numFmtId="0" fontId="1" fillId="3" borderId="5" xfId="1" applyFill="1" applyBorder="1" applyProtection="1"/>
    <xf numFmtId="0" fontId="1" fillId="3" borderId="6" xfId="1" applyFill="1" applyBorder="1" applyProtection="1"/>
    <xf numFmtId="0" fontId="1" fillId="3" borderId="0" xfId="1" applyFill="1" applyBorder="1" applyProtection="1"/>
    <xf numFmtId="0" fontId="1" fillId="3" borderId="8" xfId="1" applyFill="1" applyBorder="1" applyProtection="1"/>
    <xf numFmtId="0" fontId="8" fillId="4" borderId="9" xfId="1" applyFont="1" applyFill="1" applyBorder="1" applyAlignment="1" applyProtection="1">
      <alignment horizontal="center" vertical="top"/>
    </xf>
    <xf numFmtId="0" fontId="8" fillId="4" borderId="10" xfId="1" applyFont="1" applyFill="1" applyBorder="1" applyAlignment="1" applyProtection="1">
      <alignment horizontal="center" vertical="top"/>
    </xf>
    <xf numFmtId="0" fontId="8" fillId="4" borderId="11" xfId="1" applyFont="1" applyFill="1" applyBorder="1" applyAlignment="1" applyProtection="1">
      <alignment horizontal="center" vertical="top"/>
    </xf>
    <xf numFmtId="0" fontId="1" fillId="0" borderId="1" xfId="1" applyBorder="1" applyProtection="1"/>
    <xf numFmtId="0" fontId="1" fillId="0" borderId="2" xfId="1" applyBorder="1" applyProtection="1"/>
    <xf numFmtId="0" fontId="1" fillId="0" borderId="7" xfId="1" applyBorder="1" applyProtection="1"/>
    <xf numFmtId="0" fontId="1" fillId="0" borderId="6" xfId="1" applyBorder="1" applyProtection="1"/>
    <xf numFmtId="0" fontId="1" fillId="0" borderId="0" xfId="1" applyBorder="1" applyProtection="1"/>
    <xf numFmtId="0" fontId="1" fillId="0" borderId="8" xfId="1" applyBorder="1" applyProtection="1"/>
    <xf numFmtId="0" fontId="10" fillId="0" borderId="0" xfId="1" applyFont="1" applyProtection="1"/>
    <xf numFmtId="0" fontId="1" fillId="0" borderId="0" xfId="1" applyAlignment="1" applyProtection="1">
      <alignment horizontal="center"/>
    </xf>
    <xf numFmtId="0" fontId="11" fillId="0" borderId="2" xfId="1" applyFont="1" applyBorder="1" applyProtection="1"/>
    <xf numFmtId="0" fontId="1" fillId="0" borderId="0" xfId="1" applyAlignment="1" applyProtection="1">
      <alignment horizontal="center"/>
      <protection locked="0"/>
    </xf>
    <xf numFmtId="0" fontId="1" fillId="0" borderId="0" xfId="1" applyFont="1" applyBorder="1" applyProtection="1">
      <protection locked="0"/>
    </xf>
    <xf numFmtId="0" fontId="1" fillId="0" borderId="0" xfId="1" applyAlignment="1" applyProtection="1">
      <alignment horizontal="left"/>
    </xf>
    <xf numFmtId="1" fontId="1" fillId="0" borderId="0" xfId="1" applyNumberFormat="1" applyFont="1" applyBorder="1" applyProtection="1"/>
    <xf numFmtId="165" fontId="1" fillId="0" borderId="0" xfId="1" applyNumberFormat="1" applyFont="1" applyBorder="1" applyProtection="1"/>
    <xf numFmtId="0" fontId="1" fillId="0" borderId="0" xfId="1" applyFill="1" applyBorder="1" applyAlignment="1" applyProtection="1"/>
    <xf numFmtId="0" fontId="1" fillId="0" borderId="0" xfId="1" applyBorder="1" applyAlignment="1" applyProtection="1"/>
    <xf numFmtId="0" fontId="3" fillId="0" borderId="0" xfId="1" applyFont="1" applyBorder="1" applyProtection="1"/>
    <xf numFmtId="165" fontId="1" fillId="0" borderId="0" xfId="1" applyNumberFormat="1" applyAlignment="1" applyProtection="1">
      <alignment horizontal="center"/>
    </xf>
    <xf numFmtId="0" fontId="1" fillId="0" borderId="0" xfId="1" applyBorder="1" applyAlignment="1" applyProtection="1">
      <alignment horizontal="center"/>
    </xf>
    <xf numFmtId="0" fontId="1" fillId="0" borderId="0" xfId="1" applyFont="1" applyBorder="1" applyProtection="1"/>
    <xf numFmtId="165" fontId="1" fillId="0" borderId="0" xfId="1" applyNumberForma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1" fillId="0" borderId="6" xfId="1" applyFont="1" applyBorder="1" applyProtection="1"/>
    <xf numFmtId="0" fontId="1" fillId="0" borderId="12" xfId="1" applyBorder="1" applyAlignment="1" applyProtection="1"/>
    <xf numFmtId="0" fontId="1" fillId="0" borderId="8" xfId="1" applyFont="1" applyBorder="1" applyProtection="1"/>
    <xf numFmtId="0" fontId="1" fillId="0" borderId="0" xfId="1" applyFill="1" applyBorder="1" applyProtection="1"/>
    <xf numFmtId="0" fontId="1" fillId="0" borderId="0" xfId="1" applyFont="1" applyFill="1" applyBorder="1" applyAlignment="1" applyProtection="1">
      <alignment horizontal="center"/>
    </xf>
    <xf numFmtId="0" fontId="1" fillId="0" borderId="9" xfId="1" applyBorder="1" applyProtection="1"/>
    <xf numFmtId="0" fontId="1" fillId="0" borderId="10" xfId="1" applyFont="1" applyBorder="1" applyProtection="1"/>
    <xf numFmtId="0" fontId="1" fillId="0" borderId="10" xfId="1" applyBorder="1" applyProtection="1"/>
    <xf numFmtId="0" fontId="1" fillId="0" borderId="14" xfId="1" applyFont="1" applyBorder="1" applyProtection="1"/>
    <xf numFmtId="0" fontId="1" fillId="0" borderId="10" xfId="1" applyFill="1" applyBorder="1" applyAlignment="1" applyProtection="1">
      <alignment horizontal="right"/>
    </xf>
    <xf numFmtId="0" fontId="1" fillId="0" borderId="11" xfId="1" applyBorder="1" applyProtection="1"/>
    <xf numFmtId="0" fontId="1" fillId="0" borderId="0" xfId="1" applyFont="1" applyFill="1" applyBorder="1" applyProtection="1"/>
    <xf numFmtId="0" fontId="1" fillId="0" borderId="0" xfId="1" applyFill="1" applyBorder="1" applyAlignment="1" applyProtection="1">
      <alignment horizontal="center"/>
    </xf>
    <xf numFmtId="0" fontId="11" fillId="0" borderId="2" xfId="1" applyFont="1" applyFill="1" applyBorder="1" applyProtection="1"/>
    <xf numFmtId="0" fontId="1" fillId="0" borderId="0" xfId="1" applyFill="1" applyBorder="1" applyAlignment="1" applyProtection="1">
      <protection locked="0"/>
    </xf>
    <xf numFmtId="0" fontId="11" fillId="0" borderId="0" xfId="1" applyFont="1" applyFill="1" applyBorder="1" applyAlignment="1" applyProtection="1">
      <alignment horizontal="left"/>
    </xf>
    <xf numFmtId="165" fontId="1" fillId="0" borderId="0" xfId="1" applyNumberFormat="1" applyFont="1" applyFill="1" applyBorder="1" applyAlignment="1" applyProtection="1">
      <alignment horizontal="center"/>
    </xf>
    <xf numFmtId="0" fontId="1" fillId="0" borderId="0" xfId="1" applyFont="1" applyBorder="1" applyAlignment="1" applyProtection="1">
      <alignment horizontal="left"/>
    </xf>
    <xf numFmtId="49" fontId="1" fillId="0" borderId="1" xfId="1" applyNumberFormat="1" applyBorder="1" applyProtection="1"/>
    <xf numFmtId="0" fontId="1" fillId="0" borderId="2" xfId="1" applyFont="1" applyBorder="1" applyProtection="1"/>
    <xf numFmtId="49" fontId="1" fillId="0" borderId="6" xfId="1" applyNumberFormat="1" applyBorder="1" applyProtection="1"/>
    <xf numFmtId="0" fontId="9" fillId="0" borderId="0" xfId="1" applyFont="1" applyBorder="1" applyProtection="1"/>
    <xf numFmtId="49" fontId="9" fillId="0" borderId="0" xfId="1" applyNumberFormat="1" applyFont="1" applyFill="1" applyBorder="1" applyAlignment="1" applyProtection="1">
      <alignment horizontal="left"/>
    </xf>
    <xf numFmtId="49" fontId="9" fillId="0" borderId="0" xfId="1" applyNumberFormat="1" applyFont="1" applyBorder="1" applyAlignment="1" applyProtection="1">
      <alignment horizontal="left"/>
    </xf>
    <xf numFmtId="0" fontId="10" fillId="0" borderId="0" xfId="1" applyFont="1" applyBorder="1" applyProtection="1"/>
    <xf numFmtId="0" fontId="10" fillId="0" borderId="0" xfId="1" applyFont="1" applyFill="1" applyBorder="1" applyProtection="1"/>
    <xf numFmtId="0" fontId="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49" fontId="1" fillId="0" borderId="9" xfId="1" applyNumberFormat="1" applyBorder="1" applyProtection="1"/>
    <xf numFmtId="0" fontId="1" fillId="0" borderId="10" xfId="1" applyFont="1" applyFill="1" applyBorder="1" applyProtection="1"/>
    <xf numFmtId="165" fontId="1" fillId="0" borderId="10" xfId="1" applyNumberFormat="1" applyFont="1" applyBorder="1" applyAlignment="1" applyProtection="1">
      <alignment horizontal="center"/>
    </xf>
    <xf numFmtId="0" fontId="11" fillId="0" borderId="0" xfId="1" applyFont="1" applyBorder="1" applyProtection="1"/>
    <xf numFmtId="0" fontId="1" fillId="0" borderId="0" xfId="1" applyAlignment="1" applyProtection="1"/>
    <xf numFmtId="0" fontId="13" fillId="0" borderId="0" xfId="1" applyFont="1" applyBorder="1" applyAlignment="1" applyProtection="1"/>
    <xf numFmtId="1" fontId="11" fillId="0" borderId="0" xfId="1" applyNumberFormat="1" applyFont="1" applyBorder="1" applyAlignment="1" applyProtection="1"/>
    <xf numFmtId="2" fontId="1" fillId="0" borderId="0" xfId="1" applyNumberFormat="1" applyFont="1" applyBorder="1" applyProtection="1"/>
    <xf numFmtId="2" fontId="1" fillId="0" borderId="0" xfId="1" applyNumberFormat="1" applyBorder="1" applyProtection="1"/>
    <xf numFmtId="165" fontId="11" fillId="0" borderId="0" xfId="1" applyNumberFormat="1" applyFont="1" applyFill="1" applyBorder="1" applyAlignment="1" applyProtection="1">
      <alignment horizontal="center"/>
    </xf>
    <xf numFmtId="0" fontId="1" fillId="0" borderId="4" xfId="1" applyBorder="1" applyAlignment="1" applyProtection="1"/>
    <xf numFmtId="2" fontId="1" fillId="0" borderId="4" xfId="1" applyNumberFormat="1" applyBorder="1" applyAlignment="1" applyProtection="1"/>
    <xf numFmtId="0" fontId="11" fillId="0" borderId="0" xfId="1" applyFont="1" applyBorder="1" applyAlignment="1" applyProtection="1">
      <alignment horizontal="center"/>
    </xf>
    <xf numFmtId="2" fontId="1" fillId="0" borderId="0" xfId="1" applyNumberFormat="1" applyFill="1" applyBorder="1" applyAlignment="1" applyProtection="1">
      <alignment horizontal="left"/>
    </xf>
    <xf numFmtId="165" fontId="1" fillId="0" borderId="0" xfId="1" applyNumberFormat="1" applyFill="1" applyBorder="1" applyAlignment="1" applyProtection="1"/>
    <xf numFmtId="49" fontId="1" fillId="0" borderId="6" xfId="1" applyNumberFormat="1" applyBorder="1" applyAlignment="1" applyProtection="1">
      <alignment horizontal="left"/>
    </xf>
    <xf numFmtId="2" fontId="1" fillId="0" borderId="0" xfId="1" applyNumberFormat="1" applyFill="1" applyBorder="1" applyAlignment="1" applyProtection="1">
      <alignment horizontal="center"/>
    </xf>
    <xf numFmtId="165" fontId="1" fillId="0" borderId="0" xfId="1" applyNumberFormat="1" applyFill="1" applyBorder="1" applyAlignment="1" applyProtection="1">
      <alignment horizontal="center"/>
    </xf>
    <xf numFmtId="0" fontId="1" fillId="0" borderId="0" xfId="1" applyFont="1" applyProtection="1"/>
    <xf numFmtId="0" fontId="9" fillId="0" borderId="0" xfId="1" applyFont="1" applyBorder="1" applyAlignment="1" applyProtection="1">
      <alignment vertical="center"/>
    </xf>
    <xf numFmtId="0" fontId="1" fillId="0" borderId="10" xfId="1" applyBorder="1" applyAlignment="1" applyProtection="1">
      <alignment horizontal="center"/>
    </xf>
    <xf numFmtId="49" fontId="1" fillId="0" borderId="0" xfId="1" applyNumberFormat="1" applyBorder="1" applyProtection="1"/>
    <xf numFmtId="0" fontId="11" fillId="0" borderId="2" xfId="1" applyFont="1" applyFill="1" applyBorder="1" applyAlignment="1" applyProtection="1">
      <alignment horizontal="left"/>
    </xf>
    <xf numFmtId="0" fontId="1" fillId="0" borderId="0" xfId="1" applyFill="1" applyBorder="1" applyAlignment="1" applyProtection="1">
      <alignment vertical="center"/>
    </xf>
    <xf numFmtId="0" fontId="3" fillId="0" borderId="9" xfId="1" applyFont="1" applyBorder="1" applyProtection="1"/>
    <xf numFmtId="0" fontId="3" fillId="0" borderId="10" xfId="1" applyFont="1" applyBorder="1" applyProtection="1"/>
    <xf numFmtId="0" fontId="1" fillId="0" borderId="4" xfId="1" applyFont="1" applyBorder="1" applyProtection="1"/>
    <xf numFmtId="0" fontId="14" fillId="0" borderId="4" xfId="1" applyFont="1" applyBorder="1" applyAlignment="1" applyProtection="1">
      <alignment horizontal="left"/>
    </xf>
    <xf numFmtId="14" fontId="15" fillId="0" borderId="4" xfId="1" applyNumberFormat="1" applyFont="1" applyBorder="1" applyAlignment="1" applyProtection="1">
      <alignment horizontal="left"/>
    </xf>
    <xf numFmtId="0" fontId="7" fillId="0" borderId="4" xfId="1" applyFont="1" applyBorder="1" applyProtection="1"/>
    <xf numFmtId="0" fontId="7" fillId="0" borderId="10" xfId="1" applyFont="1" applyBorder="1" applyProtection="1"/>
    <xf numFmtId="0" fontId="16" fillId="0" borderId="10" xfId="1" applyFont="1" applyBorder="1" applyAlignment="1" applyProtection="1">
      <alignment horizontal="center"/>
    </xf>
    <xf numFmtId="0" fontId="16" fillId="0" borderId="4" xfId="1" applyFont="1" applyBorder="1" applyAlignment="1" applyProtection="1">
      <alignment horizontal="center"/>
    </xf>
    <xf numFmtId="0" fontId="17" fillId="0" borderId="10" xfId="1" applyNumberFormat="1" applyFont="1" applyBorder="1" applyAlignment="1" applyProtection="1">
      <alignment horizontal="right"/>
    </xf>
    <xf numFmtId="0" fontId="7" fillId="0" borderId="0" xfId="1" applyFont="1" applyBorder="1" applyProtection="1"/>
    <xf numFmtId="14" fontId="15" fillId="0" borderId="0" xfId="1" applyNumberFormat="1" applyFont="1" applyBorder="1" applyAlignment="1" applyProtection="1">
      <alignment horizontal="left"/>
    </xf>
    <xf numFmtId="0" fontId="18" fillId="0" borderId="0" xfId="1" applyFont="1" applyBorder="1" applyProtection="1"/>
    <xf numFmtId="0" fontId="18" fillId="0" borderId="0" xfId="1" applyFont="1" applyProtection="1"/>
    <xf numFmtId="0" fontId="7" fillId="0" borderId="0" xfId="1" applyFont="1" applyProtection="1"/>
    <xf numFmtId="0" fontId="1" fillId="2" borderId="13" xfId="1" applyFill="1" applyBorder="1" applyAlignment="1" applyProtection="1">
      <alignment horizontal="left"/>
      <protection locked="0"/>
    </xf>
    <xf numFmtId="0" fontId="1" fillId="2" borderId="12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5" fillId="3" borderId="3" xfId="1" applyFont="1" applyFill="1" applyBorder="1" applyAlignment="1" applyProtection="1">
      <alignment horizontal="center" vertical="center"/>
    </xf>
    <xf numFmtId="0" fontId="5" fillId="3" borderId="4" xfId="1" applyFont="1" applyFill="1" applyBorder="1" applyAlignment="1" applyProtection="1">
      <alignment horizontal="center" vertical="center"/>
    </xf>
    <xf numFmtId="0" fontId="6" fillId="4" borderId="1" xfId="1" applyFont="1" applyFill="1" applyBorder="1" applyAlignment="1" applyProtection="1">
      <alignment horizontal="center" vertical="center"/>
    </xf>
    <xf numFmtId="0" fontId="6" fillId="4" borderId="2" xfId="1" applyFont="1" applyFill="1" applyBorder="1" applyAlignment="1" applyProtection="1">
      <alignment horizontal="center" vertical="center"/>
    </xf>
    <xf numFmtId="0" fontId="6" fillId="4" borderId="7" xfId="1" applyFont="1" applyFill="1" applyBorder="1" applyAlignment="1" applyProtection="1">
      <alignment horizontal="center" vertical="center"/>
    </xf>
    <xf numFmtId="0" fontId="6" fillId="4" borderId="6" xfId="1" applyFont="1" applyFill="1" applyBorder="1" applyAlignment="1" applyProtection="1">
      <alignment horizontal="center" vertical="center" wrapText="1"/>
    </xf>
    <xf numFmtId="0" fontId="6" fillId="4" borderId="0" xfId="1" applyFont="1" applyFill="1" applyBorder="1" applyAlignment="1" applyProtection="1">
      <alignment horizontal="center" vertical="center" wrapText="1"/>
    </xf>
    <xf numFmtId="0" fontId="6" fillId="4" borderId="8" xfId="1" applyFont="1" applyFill="1" applyBorder="1" applyAlignment="1" applyProtection="1">
      <alignment horizontal="center" vertical="center" wrapText="1"/>
    </xf>
    <xf numFmtId="0" fontId="6" fillId="3" borderId="6" xfId="1" applyFont="1" applyFill="1" applyBorder="1" applyAlignment="1" applyProtection="1">
      <alignment horizontal="center"/>
    </xf>
    <xf numFmtId="0" fontId="6" fillId="3" borderId="0" xfId="1" applyFont="1" applyFill="1" applyBorder="1" applyAlignment="1" applyProtection="1">
      <alignment horizontal="center"/>
    </xf>
    <xf numFmtId="0" fontId="6" fillId="3" borderId="8" xfId="1" applyFont="1" applyFill="1" applyBorder="1" applyAlignment="1" applyProtection="1">
      <alignment horizontal="center"/>
    </xf>
    <xf numFmtId="0" fontId="9" fillId="0" borderId="10" xfId="1" applyFont="1" applyBorder="1" applyAlignment="1" applyProtection="1">
      <alignment horizontal="center" vertical="top"/>
    </xf>
    <xf numFmtId="0" fontId="1" fillId="2" borderId="12" xfId="1" applyFill="1" applyBorder="1" applyAlignment="1" applyProtection="1">
      <alignment horizontal="left"/>
      <protection locked="0"/>
    </xf>
    <xf numFmtId="164" fontId="1" fillId="3" borderId="1" xfId="1" applyNumberFormat="1" applyFont="1" applyFill="1" applyBorder="1" applyAlignment="1" applyProtection="1">
      <alignment horizontal="center" vertical="center"/>
    </xf>
    <xf numFmtId="164" fontId="1" fillId="3" borderId="2" xfId="1" applyNumberFormat="1" applyFont="1" applyFill="1" applyBorder="1" applyAlignment="1" applyProtection="1">
      <alignment horizontal="center" vertical="center"/>
    </xf>
    <xf numFmtId="164" fontId="1" fillId="3" borderId="6" xfId="1" applyNumberFormat="1" applyFont="1" applyFill="1" applyBorder="1" applyAlignment="1" applyProtection="1">
      <alignment horizontal="center" vertical="center"/>
    </xf>
    <xf numFmtId="164" fontId="1" fillId="3" borderId="0" xfId="1" applyNumberFormat="1" applyFont="1" applyFill="1" applyBorder="1" applyAlignment="1" applyProtection="1">
      <alignment horizontal="center" vertical="center"/>
    </xf>
    <xf numFmtId="165" fontId="1" fillId="0" borderId="16" xfId="1" applyNumberFormat="1" applyFont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left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/>
      <protection locked="0"/>
    </xf>
    <xf numFmtId="0" fontId="1" fillId="0" borderId="1" xfId="1" applyFont="1" applyBorder="1" applyAlignment="1" applyProtection="1">
      <alignment vertical="top"/>
      <protection locked="0"/>
    </xf>
    <xf numFmtId="0" fontId="1" fillId="0" borderId="2" xfId="1" applyBorder="1" applyAlignment="1" applyProtection="1">
      <alignment vertical="top"/>
      <protection locked="0"/>
    </xf>
    <xf numFmtId="0" fontId="1" fillId="0" borderId="7" xfId="1" applyBorder="1" applyAlignment="1" applyProtection="1">
      <alignment vertical="top"/>
      <protection locked="0"/>
    </xf>
    <xf numFmtId="0" fontId="1" fillId="0" borderId="6" xfId="1" applyBorder="1" applyAlignment="1" applyProtection="1">
      <alignment vertical="top"/>
      <protection locked="0"/>
    </xf>
    <xf numFmtId="0" fontId="1" fillId="0" borderId="0" xfId="1" applyBorder="1" applyAlignment="1" applyProtection="1">
      <alignment vertical="top"/>
      <protection locked="0"/>
    </xf>
    <xf numFmtId="0" fontId="1" fillId="0" borderId="8" xfId="1" applyBorder="1" applyAlignment="1" applyProtection="1">
      <alignment vertical="top"/>
      <protection locked="0"/>
    </xf>
    <xf numFmtId="0" fontId="1" fillId="0" borderId="9" xfId="1" applyBorder="1" applyAlignment="1" applyProtection="1">
      <alignment vertical="top"/>
      <protection locked="0"/>
    </xf>
    <xf numFmtId="0" fontId="1" fillId="0" borderId="10" xfId="1" applyBorder="1" applyAlignment="1" applyProtection="1">
      <alignment vertical="top"/>
      <protection locked="0"/>
    </xf>
    <xf numFmtId="0" fontId="1" fillId="0" borderId="11" xfId="1" applyBorder="1" applyAlignment="1" applyProtection="1">
      <alignment vertical="top"/>
      <protection locked="0"/>
    </xf>
    <xf numFmtId="165" fontId="1" fillId="2" borderId="15" xfId="1" applyNumberFormat="1" applyFill="1" applyBorder="1" applyAlignment="1" applyProtection="1">
      <alignment horizontal="center"/>
      <protection locked="0"/>
    </xf>
    <xf numFmtId="165" fontId="1" fillId="2" borderId="16" xfId="1" applyNumberFormat="1" applyFill="1" applyBorder="1" applyAlignment="1" applyProtection="1">
      <alignment horizontal="center"/>
      <protection locked="0"/>
    </xf>
    <xf numFmtId="3" fontId="13" fillId="0" borderId="0" xfId="1" applyNumberFormat="1" applyFont="1" applyBorder="1" applyAlignment="1" applyProtection="1">
      <alignment horizontal="center"/>
    </xf>
    <xf numFmtId="0" fontId="1" fillId="0" borderId="0" xfId="1" applyAlignment="1" applyProtection="1">
      <alignment horizontal="center"/>
    </xf>
    <xf numFmtId="165" fontId="11" fillId="0" borderId="15" xfId="1" applyNumberFormat="1" applyFont="1" applyBorder="1" applyAlignment="1" applyProtection="1">
      <alignment horizontal="center"/>
    </xf>
    <xf numFmtId="0" fontId="1" fillId="0" borderId="17" xfId="1" applyBorder="1" applyAlignment="1" applyProtection="1">
      <alignment horizontal="center"/>
    </xf>
    <xf numFmtId="166" fontId="1" fillId="2" borderId="17" xfId="1" applyNumberFormat="1" applyFont="1" applyFill="1" applyBorder="1" applyAlignment="1" applyProtection="1">
      <alignment horizontal="center"/>
      <protection locked="0"/>
    </xf>
    <xf numFmtId="2" fontId="1" fillId="2" borderId="17" xfId="1" applyNumberFormat="1" applyFont="1" applyFill="1" applyBorder="1" applyAlignment="1" applyProtection="1">
      <alignment horizontal="center"/>
      <protection locked="0"/>
    </xf>
    <xf numFmtId="0" fontId="11" fillId="0" borderId="15" xfId="1" applyFont="1" applyBorder="1" applyAlignment="1" applyProtection="1">
      <alignment horizontal="center"/>
    </xf>
    <xf numFmtId="1" fontId="11" fillId="0" borderId="0" xfId="1" applyNumberFormat="1" applyFont="1" applyBorder="1" applyAlignment="1" applyProtection="1">
      <alignment horizontal="center"/>
    </xf>
    <xf numFmtId="165" fontId="11" fillId="0" borderId="0" xfId="1" applyNumberFormat="1" applyFont="1" applyFill="1" applyBorder="1" applyAlignment="1" applyProtection="1">
      <alignment horizontal="center"/>
    </xf>
    <xf numFmtId="0" fontId="11" fillId="0" borderId="10" xfId="1" applyFont="1" applyBorder="1" applyAlignment="1" applyProtection="1">
      <alignment horizontal="center"/>
    </xf>
    <xf numFmtId="0" fontId="1" fillId="0" borderId="0" xfId="1" applyFill="1" applyBorder="1" applyAlignment="1" applyProtection="1">
      <alignment horizontal="center"/>
    </xf>
    <xf numFmtId="0" fontId="1" fillId="2" borderId="15" xfId="1" applyFill="1" applyBorder="1" applyAlignment="1" applyProtection="1">
      <alignment horizontal="center" vertical="center"/>
      <protection locked="0"/>
    </xf>
    <xf numFmtId="14" fontId="14" fillId="0" borderId="10" xfId="1" applyNumberFormat="1" applyFont="1" applyBorder="1" applyAlignment="1" applyProtection="1">
      <alignment horizontal="right"/>
    </xf>
    <xf numFmtId="0" fontId="1" fillId="0" borderId="1" xfId="1" applyFont="1" applyBorder="1" applyAlignment="1" applyProtection="1">
      <alignment horizontal="left" vertical="top" wrapText="1"/>
      <protection locked="0"/>
    </xf>
    <xf numFmtId="0" fontId="1" fillId="0" borderId="2" xfId="1" applyFont="1" applyBorder="1" applyAlignment="1" applyProtection="1">
      <alignment horizontal="left" vertical="top" wrapText="1"/>
      <protection locked="0"/>
    </xf>
    <xf numFmtId="0" fontId="1" fillId="0" borderId="7" xfId="1" applyFont="1" applyBorder="1" applyAlignment="1" applyProtection="1">
      <alignment horizontal="left" vertical="top" wrapText="1"/>
      <protection locked="0"/>
    </xf>
    <xf numFmtId="0" fontId="1" fillId="0" borderId="6" xfId="1" applyFont="1" applyBorder="1" applyAlignment="1" applyProtection="1">
      <alignment horizontal="left" vertical="top" wrapText="1"/>
      <protection locked="0"/>
    </xf>
    <xf numFmtId="0" fontId="1" fillId="0" borderId="0" xfId="1" applyFont="1" applyBorder="1" applyAlignment="1" applyProtection="1">
      <alignment horizontal="left" vertical="top" wrapText="1"/>
      <protection locked="0"/>
    </xf>
    <xf numFmtId="0" fontId="1" fillId="0" borderId="8" xfId="1" applyFont="1" applyBorder="1" applyAlignment="1" applyProtection="1">
      <alignment horizontal="left" vertical="top" wrapText="1"/>
      <protection locked="0"/>
    </xf>
    <xf numFmtId="0" fontId="1" fillId="0" borderId="9" xfId="1" applyFont="1" applyBorder="1" applyAlignment="1" applyProtection="1">
      <alignment horizontal="left" vertical="top" wrapText="1"/>
      <protection locked="0"/>
    </xf>
    <xf numFmtId="0" fontId="1" fillId="0" borderId="10" xfId="1" applyFont="1" applyBorder="1" applyAlignment="1" applyProtection="1">
      <alignment horizontal="left" vertical="top" wrapText="1"/>
      <protection locked="0"/>
    </xf>
    <xf numFmtId="0" fontId="1" fillId="0" borderId="11" xfId="1" applyFont="1" applyBorder="1" applyAlignment="1" applyProtection="1">
      <alignment horizontal="left" vertical="top" wrapText="1"/>
      <protection locked="0"/>
    </xf>
    <xf numFmtId="14" fontId="1" fillId="2" borderId="15" xfId="1" applyNumberFormat="1" applyFill="1" applyBorder="1" applyAlignment="1" applyProtection="1">
      <alignment horizontal="center" vertical="center"/>
      <protection locked="0"/>
    </xf>
  </cellXfs>
  <cellStyles count="2">
    <cellStyle name="Normal 2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BB$10" fmlaRange="$BC$10:$BC$24" noThreeD="1" val="0"/>
</file>

<file path=xl/ctrlProps/ctrlProp2.xml><?xml version="1.0" encoding="utf-8"?>
<formControlPr xmlns="http://schemas.microsoft.com/office/spreadsheetml/2009/9/main" objectType="Drop" dropStyle="combo" dx="16" fmlaRange="$BC$43:$BC$48" noThreeD="1" sel="2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16</xdr:row>
      <xdr:rowOff>47625</xdr:rowOff>
    </xdr:from>
    <xdr:to>
      <xdr:col>46</xdr:col>
      <xdr:colOff>123825</xdr:colOff>
      <xdr:row>27</xdr:row>
      <xdr:rowOff>219075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48150" y="3086100"/>
          <a:ext cx="4562475" cy="2686050"/>
        </a:xfrm>
        <a:prstGeom prst="rect">
          <a:avLst/>
        </a:prstGeom>
        <a:noFill/>
      </xdr:spPr>
    </xdr:pic>
    <xdr:clientData/>
  </xdr:twoCellAnchor>
  <xdr:twoCellAnchor>
    <xdr:from>
      <xdr:col>39</xdr:col>
      <xdr:colOff>76200</xdr:colOff>
      <xdr:row>38</xdr:row>
      <xdr:rowOff>19050</xdr:rowOff>
    </xdr:from>
    <xdr:to>
      <xdr:col>46</xdr:col>
      <xdr:colOff>133350</xdr:colOff>
      <xdr:row>45</xdr:row>
      <xdr:rowOff>190500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7429500" y="8086725"/>
          <a:ext cx="1390650" cy="1771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* Chute de pression min [bar]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80 mm : 1.40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100 mm : 1.20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125 mm : 1.00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150 mm : 0.80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 mm : 0.60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250 mm : 0.50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300 mm : 0.40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350 mm : 0.35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400 mm : 0.30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500 mm : 0.20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600 mm : 0.10</a:t>
          </a:r>
        </a:p>
        <a:p>
          <a:pPr algn="l" rtl="0">
            <a:defRPr sz="1000"/>
          </a:pPr>
          <a:endParaRPr lang="fr-CH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34</xdr:col>
      <xdr:colOff>19050</xdr:colOff>
      <xdr:row>31</xdr:row>
      <xdr:rowOff>47625</xdr:rowOff>
    </xdr:from>
    <xdr:to>
      <xdr:col>46</xdr:col>
      <xdr:colOff>133350</xdr:colOff>
      <xdr:row>34</xdr:row>
      <xdr:rowOff>76200</xdr:rowOff>
    </xdr:to>
    <xdr:sp macro="" textlink="">
      <xdr:nvSpPr>
        <xdr:cNvPr id="4" name="Text Box 17"/>
        <xdr:cNvSpPr txBox="1">
          <a:spLocks noChangeArrowheads="1"/>
        </xdr:cNvSpPr>
      </xdr:nvSpPr>
      <xdr:spPr bwMode="auto">
        <a:xfrm>
          <a:off x="6419850" y="6515100"/>
          <a:ext cx="240030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Coup de bélier non calculé: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MPDa = DP + 2 bars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= MIN (MPD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· 1.5 ; 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+ 5 )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min = 10 bars</a:t>
          </a:r>
        </a:p>
      </xdr:txBody>
    </xdr:sp>
    <xdr:clientData/>
  </xdr:twoCellAnchor>
  <xdr:twoCellAnchor>
    <xdr:from>
      <xdr:col>38</xdr:col>
      <xdr:colOff>0</xdr:colOff>
      <xdr:row>34</xdr:row>
      <xdr:rowOff>104775</xdr:rowOff>
    </xdr:from>
    <xdr:to>
      <xdr:col>46</xdr:col>
      <xdr:colOff>133350</xdr:colOff>
      <xdr:row>37</xdr:row>
      <xdr:rowOff>180975</xdr:rowOff>
    </xdr:to>
    <xdr:sp macro="" textlink="">
      <xdr:nvSpPr>
        <xdr:cNvPr id="5" name="Text Box 18"/>
        <xdr:cNvSpPr txBox="1">
          <a:spLocks noChangeArrowheads="1"/>
        </xdr:cNvSpPr>
      </xdr:nvSpPr>
      <xdr:spPr bwMode="auto">
        <a:xfrm>
          <a:off x="7162800" y="7258050"/>
          <a:ext cx="1657350" cy="7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Coup de bélier calculé 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b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DP + coup de bélier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= 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b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+ 1 bar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min = 10 bars</a:t>
          </a:r>
        </a:p>
      </xdr:txBody>
    </xdr:sp>
    <xdr:clientData/>
  </xdr:twoCellAnchor>
  <xdr:twoCellAnchor>
    <xdr:from>
      <xdr:col>21</xdr:col>
      <xdr:colOff>57150</xdr:colOff>
      <xdr:row>42</xdr:row>
      <xdr:rowOff>104775</xdr:rowOff>
    </xdr:from>
    <xdr:to>
      <xdr:col>28</xdr:col>
      <xdr:colOff>85725</xdr:colOff>
      <xdr:row>43</xdr:row>
      <xdr:rowOff>123825</xdr:rowOff>
    </xdr:to>
    <xdr:sp macro="" textlink="">
      <xdr:nvSpPr>
        <xdr:cNvPr id="6" name="Text Box 19"/>
        <xdr:cNvSpPr txBox="1">
          <a:spLocks noChangeArrowheads="1"/>
        </xdr:cNvSpPr>
      </xdr:nvSpPr>
      <xdr:spPr bwMode="auto">
        <a:xfrm>
          <a:off x="3981450" y="9086850"/>
          <a:ext cx="13620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néc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DN · L / 100</a:t>
          </a:r>
        </a:p>
      </xdr:txBody>
    </xdr:sp>
    <xdr:clientData/>
  </xdr:twoCellAnchor>
  <xdr:twoCellAnchor editAs="oneCell">
    <xdr:from>
      <xdr:col>1</xdr:col>
      <xdr:colOff>47625</xdr:colOff>
      <xdr:row>2</xdr:row>
      <xdr:rowOff>57150</xdr:rowOff>
    </xdr:from>
    <xdr:to>
      <xdr:col>6</xdr:col>
      <xdr:colOff>142875</xdr:colOff>
      <xdr:row>4</xdr:row>
      <xdr:rowOff>88216</xdr:rowOff>
    </xdr:to>
    <xdr:pic>
      <xdr:nvPicPr>
        <xdr:cNvPr id="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5275" y="381000"/>
          <a:ext cx="914400" cy="4501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19</xdr:row>
          <xdr:rowOff>19050</xdr:rowOff>
        </xdr:from>
        <xdr:to>
          <xdr:col>14</xdr:col>
          <xdr:colOff>171450</xdr:colOff>
          <xdr:row>19</xdr:row>
          <xdr:rowOff>219075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9525</xdr:rowOff>
        </xdr:from>
        <xdr:to>
          <xdr:col>33</xdr:col>
          <xdr:colOff>9525</xdr:colOff>
          <xdr:row>14</xdr:row>
          <xdr:rowOff>209550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19050</xdr:rowOff>
        </xdr:from>
        <xdr:to>
          <xdr:col>8</xdr:col>
          <xdr:colOff>0</xdr:colOff>
          <xdr:row>18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Fonte ductile</a:t>
              </a:r>
              <a:endParaRPr lang="de-CH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17</xdr:row>
          <xdr:rowOff>0</xdr:rowOff>
        </xdr:from>
        <xdr:to>
          <xdr:col>13</xdr:col>
          <xdr:colOff>114300</xdr:colOff>
          <xdr:row>17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Acier</a:t>
              </a:r>
              <a:endParaRPr lang="de-CH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17</xdr:row>
          <xdr:rowOff>9525</xdr:rowOff>
        </xdr:from>
        <xdr:to>
          <xdr:col>21</xdr:col>
          <xdr:colOff>95250</xdr:colOff>
          <xdr:row>18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Béton âme tôle</a:t>
              </a:r>
              <a:endParaRPr lang="de-CH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97"/>
  <sheetViews>
    <sheetView tabSelected="1" zoomScaleNormal="100" workbookViewId="0">
      <selection activeCell="T34" sqref="T34:U34"/>
    </sheetView>
  </sheetViews>
  <sheetFormatPr baseColWidth="10" defaultRowHeight="12.75" x14ac:dyDescent="0.2"/>
  <cols>
    <col min="1" max="1" width="3.7109375" style="1" customWidth="1"/>
    <col min="2" max="2" width="0.85546875" style="1" customWidth="1"/>
    <col min="3" max="47" width="2.85546875" style="1" customWidth="1"/>
    <col min="48" max="48" width="0.85546875" style="1" customWidth="1"/>
    <col min="49" max="50" width="3.7109375" style="4" customWidth="1"/>
    <col min="51" max="51" width="42.7109375" style="1" customWidth="1"/>
    <col min="52" max="55" width="11.42578125" style="1"/>
    <col min="56" max="56" width="14.140625" style="1" customWidth="1"/>
    <col min="57" max="57" width="15" style="1" customWidth="1"/>
    <col min="58" max="60" width="11.42578125" style="1"/>
    <col min="61" max="61" width="19.7109375" style="1" customWidth="1"/>
    <col min="62" max="62" width="18.7109375" style="1" customWidth="1"/>
    <col min="63" max="63" width="21.5703125" style="1" customWidth="1"/>
    <col min="64" max="16384" width="11.42578125" style="1"/>
  </cols>
  <sheetData>
    <row r="1" spans="2:63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 t="s">
        <v>0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3" spans="2:63" ht="21" customHeight="1" x14ac:dyDescent="0.3">
      <c r="B3" s="5"/>
      <c r="C3" s="6"/>
      <c r="D3" s="6"/>
      <c r="E3" s="6"/>
      <c r="F3" s="6"/>
      <c r="G3" s="6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9"/>
      <c r="AN3" s="9"/>
      <c r="AO3" s="10"/>
      <c r="AP3" s="111" t="s">
        <v>88</v>
      </c>
      <c r="AQ3" s="112"/>
      <c r="AR3" s="112"/>
      <c r="AS3" s="112"/>
      <c r="AT3" s="112"/>
      <c r="AU3" s="112"/>
      <c r="AV3" s="11"/>
      <c r="AW3" s="1"/>
      <c r="AX3" s="1"/>
    </row>
    <row r="4" spans="2:63" ht="12" customHeight="1" x14ac:dyDescent="0.2">
      <c r="B4" s="12"/>
      <c r="C4" s="13"/>
      <c r="D4" s="13"/>
      <c r="E4" s="13"/>
      <c r="F4" s="13"/>
      <c r="G4" s="13"/>
      <c r="H4" s="113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5"/>
      <c r="AP4" s="124" t="s">
        <v>89</v>
      </c>
      <c r="AQ4" s="125"/>
      <c r="AR4" s="125"/>
      <c r="AS4" s="125"/>
      <c r="AT4" s="125"/>
      <c r="AU4" s="125"/>
      <c r="AV4" s="14"/>
      <c r="AW4" s="1"/>
      <c r="AX4" s="1"/>
    </row>
    <row r="5" spans="2:63" ht="9.9499999999999993" customHeight="1" x14ac:dyDescent="0.2">
      <c r="B5" s="12"/>
      <c r="C5" s="13"/>
      <c r="D5" s="13"/>
      <c r="E5" s="13"/>
      <c r="F5" s="13"/>
      <c r="G5" s="13"/>
      <c r="H5" s="116" t="s">
        <v>1</v>
      </c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8"/>
      <c r="AP5" s="126"/>
      <c r="AQ5" s="127"/>
      <c r="AR5" s="127"/>
      <c r="AS5" s="127"/>
      <c r="AT5" s="127"/>
      <c r="AU5" s="127"/>
      <c r="AV5" s="14"/>
      <c r="AW5" s="1"/>
      <c r="AX5" s="1"/>
    </row>
    <row r="6" spans="2:63" ht="21.75" customHeight="1" x14ac:dyDescent="0.25">
      <c r="B6" s="12"/>
      <c r="C6" s="13"/>
      <c r="D6" s="13"/>
      <c r="E6" s="13"/>
      <c r="F6" s="13"/>
      <c r="G6" s="13"/>
      <c r="H6" s="116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8"/>
      <c r="AP6" s="119"/>
      <c r="AQ6" s="120"/>
      <c r="AR6" s="120"/>
      <c r="AS6" s="120"/>
      <c r="AT6" s="120"/>
      <c r="AU6" s="120"/>
      <c r="AV6" s="121"/>
      <c r="AW6" s="1"/>
      <c r="AX6" s="1"/>
    </row>
    <row r="7" spans="2:63" ht="3.95" customHeight="1" x14ac:dyDescent="0.2">
      <c r="B7" s="12"/>
      <c r="C7" s="13"/>
      <c r="D7" s="13"/>
      <c r="E7" s="13"/>
      <c r="F7" s="13"/>
      <c r="G7" s="13"/>
      <c r="H7" s="15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7"/>
      <c r="AP7" s="13"/>
      <c r="AQ7" s="13"/>
      <c r="AR7" s="13"/>
      <c r="AS7" s="13">
        <v>1</v>
      </c>
      <c r="AT7" s="13"/>
      <c r="AU7" s="13"/>
      <c r="AV7" s="14"/>
      <c r="AW7" s="1"/>
      <c r="AX7" s="1"/>
    </row>
    <row r="8" spans="2:63" ht="6.95" customHeight="1" x14ac:dyDescent="0.2"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20"/>
    </row>
    <row r="9" spans="2:63" ht="18" customHeight="1" x14ac:dyDescent="0.25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122" t="s">
        <v>2</v>
      </c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22"/>
      <c r="AO9" s="22"/>
      <c r="AP9" s="22"/>
      <c r="AQ9" s="22"/>
      <c r="AR9" s="22"/>
      <c r="AS9" s="22"/>
      <c r="AT9" s="22"/>
      <c r="AU9" s="22"/>
      <c r="AV9" s="23"/>
      <c r="AY9" s="4"/>
      <c r="AZ9" s="24"/>
      <c r="BC9" s="25" t="s">
        <v>3</v>
      </c>
      <c r="BD9" s="25" t="s">
        <v>4</v>
      </c>
      <c r="BE9" s="25" t="s">
        <v>5</v>
      </c>
      <c r="BG9" s="25"/>
      <c r="BI9" s="1" t="s">
        <v>6</v>
      </c>
      <c r="BJ9" s="1" t="s">
        <v>7</v>
      </c>
      <c r="BK9" s="1" t="s">
        <v>8</v>
      </c>
    </row>
    <row r="10" spans="2:63" ht="18" customHeight="1" x14ac:dyDescent="0.25">
      <c r="B10" s="21"/>
      <c r="C10" s="18"/>
      <c r="D10" s="26" t="s">
        <v>9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  <c r="AV10" s="23"/>
      <c r="AZ10" s="24"/>
      <c r="BB10" s="27">
        <v>1</v>
      </c>
      <c r="BC10" s="25"/>
      <c r="BE10" s="25"/>
      <c r="BG10" s="25"/>
      <c r="BH10" s="28">
        <v>1</v>
      </c>
      <c r="BI10" s="29" t="s">
        <v>10</v>
      </c>
      <c r="BJ10" s="30">
        <v>12</v>
      </c>
      <c r="BK10" s="31">
        <v>2</v>
      </c>
    </row>
    <row r="11" spans="2:63" s="22" customFormat="1" ht="18" customHeight="1" x14ac:dyDescent="0.25">
      <c r="B11" s="21"/>
      <c r="C11" s="21"/>
      <c r="J11" s="32"/>
      <c r="R11" s="33"/>
      <c r="S11" s="33"/>
      <c r="T11" s="33"/>
      <c r="U11" s="33"/>
      <c r="V11" s="33"/>
      <c r="W11" s="33"/>
      <c r="X11" s="33"/>
      <c r="AU11" s="23"/>
      <c r="AV11" s="23"/>
      <c r="AW11" s="34"/>
      <c r="AX11" s="34"/>
      <c r="AZ11" s="24"/>
      <c r="BC11" s="25">
        <v>80</v>
      </c>
      <c r="BD11" s="25">
        <v>1.4</v>
      </c>
      <c r="BE11" s="35"/>
      <c r="BG11" s="36"/>
      <c r="BH11" s="37"/>
      <c r="BI11" s="29" t="s">
        <v>11</v>
      </c>
      <c r="BJ11" s="30">
        <v>1</v>
      </c>
      <c r="BK11" s="31">
        <v>2</v>
      </c>
    </row>
    <row r="12" spans="2:63" s="22" customFormat="1" ht="18" customHeight="1" x14ac:dyDescent="0.25">
      <c r="B12" s="21"/>
      <c r="C12" s="21"/>
      <c r="D12" s="22" t="s">
        <v>12</v>
      </c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33"/>
      <c r="W12" s="33"/>
      <c r="X12" s="33"/>
      <c r="AA12" s="22" t="s">
        <v>13</v>
      </c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U12" s="23"/>
      <c r="AV12" s="23"/>
      <c r="AW12" s="34"/>
      <c r="AX12" s="34"/>
      <c r="AY12" s="37"/>
      <c r="AZ12" s="24"/>
      <c r="BA12" s="37"/>
      <c r="BC12" s="36">
        <v>100</v>
      </c>
      <c r="BD12" s="36">
        <v>1.2</v>
      </c>
      <c r="BE12" s="38"/>
      <c r="BG12" s="39"/>
    </row>
    <row r="13" spans="2:63" s="37" customFormat="1" ht="18" customHeight="1" x14ac:dyDescent="0.25">
      <c r="B13" s="40"/>
      <c r="C13" s="21"/>
      <c r="D13" s="22" t="s">
        <v>14</v>
      </c>
      <c r="E13" s="22"/>
      <c r="F13" s="22"/>
      <c r="G13" s="22"/>
      <c r="H13" s="22"/>
      <c r="I13" s="22"/>
      <c r="J13" s="32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41"/>
      <c r="W13" s="41"/>
      <c r="Y13" s="22" t="s">
        <v>15</v>
      </c>
      <c r="AA13" s="109" t="s">
        <v>87</v>
      </c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22"/>
      <c r="AT13" s="22"/>
      <c r="AU13" s="23"/>
      <c r="AV13" s="42"/>
      <c r="AZ13" s="24"/>
      <c r="BB13" s="22"/>
      <c r="BC13" s="39">
        <v>125</v>
      </c>
      <c r="BD13" s="39">
        <v>1</v>
      </c>
      <c r="BE13" s="35"/>
      <c r="BG13" s="39"/>
    </row>
    <row r="14" spans="2:63" s="37" customFormat="1" ht="18" customHeight="1" x14ac:dyDescent="0.25">
      <c r="B14" s="40"/>
      <c r="C14" s="21"/>
      <c r="D14" s="43" t="s">
        <v>16</v>
      </c>
      <c r="E14" s="22"/>
      <c r="F14" s="22"/>
      <c r="G14" s="22"/>
      <c r="H14" s="22"/>
      <c r="I14" s="22"/>
      <c r="J14" s="32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33"/>
      <c r="W14" s="33" t="s">
        <v>17</v>
      </c>
      <c r="X14" s="33"/>
      <c r="Y14" s="22"/>
      <c r="AA14" s="109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22"/>
      <c r="AT14" s="22"/>
      <c r="AU14" s="23"/>
      <c r="AV14" s="42"/>
      <c r="AZ14" s="24"/>
      <c r="BB14" s="22"/>
      <c r="BC14" s="44">
        <v>150</v>
      </c>
      <c r="BD14" s="39">
        <v>0.8</v>
      </c>
      <c r="BE14" s="38"/>
      <c r="BG14" s="39"/>
    </row>
    <row r="15" spans="2:63" s="37" customFormat="1" ht="18" customHeight="1" x14ac:dyDescent="0.25">
      <c r="B15" s="40"/>
      <c r="C15" s="45"/>
      <c r="D15" s="46" t="s">
        <v>18</v>
      </c>
      <c r="E15" s="46"/>
      <c r="F15" s="46"/>
      <c r="G15" s="46"/>
      <c r="H15" s="46"/>
      <c r="I15" s="46"/>
      <c r="J15" s="46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47"/>
      <c r="W15" s="47" t="s">
        <v>19</v>
      </c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8"/>
      <c r="AK15" s="48"/>
      <c r="AL15" s="47" t="s">
        <v>20</v>
      </c>
      <c r="AM15" s="47"/>
      <c r="AN15" s="47"/>
      <c r="AO15" s="49"/>
      <c r="AP15" s="48"/>
      <c r="AQ15" s="130"/>
      <c r="AR15" s="130"/>
      <c r="AS15" s="47" t="s">
        <v>21</v>
      </c>
      <c r="AT15" s="47"/>
      <c r="AU15" s="50"/>
      <c r="AV15" s="42"/>
      <c r="AZ15" s="24"/>
      <c r="BB15" s="22"/>
      <c r="BC15" s="44">
        <v>200</v>
      </c>
      <c r="BD15" s="39">
        <v>0.6</v>
      </c>
      <c r="BE15" s="35"/>
      <c r="BG15" s="39"/>
    </row>
    <row r="16" spans="2:63" s="37" customFormat="1" ht="12.75" customHeight="1" x14ac:dyDescent="0.25">
      <c r="B16" s="40"/>
      <c r="C16" s="22"/>
      <c r="D16" s="51"/>
      <c r="E16" s="22"/>
      <c r="F16" s="22"/>
      <c r="G16" s="22"/>
      <c r="H16" s="22"/>
      <c r="I16" s="22"/>
      <c r="J16" s="22"/>
      <c r="K16" s="52"/>
      <c r="L16" s="52"/>
      <c r="M16" s="43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42"/>
      <c r="AZ16" s="24"/>
      <c r="BB16" s="22"/>
      <c r="BC16" s="44">
        <v>250</v>
      </c>
      <c r="BD16" s="39">
        <v>0.5</v>
      </c>
      <c r="BE16" s="38"/>
      <c r="BG16" s="39"/>
    </row>
    <row r="17" spans="2:61" s="37" customFormat="1" ht="18" customHeight="1" x14ac:dyDescent="0.25">
      <c r="B17" s="40"/>
      <c r="C17" s="18"/>
      <c r="D17" s="53" t="s">
        <v>22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20"/>
      <c r="AV17" s="42"/>
      <c r="AZ17" s="24"/>
      <c r="BB17" s="22"/>
      <c r="BC17" s="44">
        <v>300</v>
      </c>
      <c r="BD17" s="39">
        <v>0.4</v>
      </c>
      <c r="BE17" s="35"/>
      <c r="BG17" s="39"/>
      <c r="BH17" s="28">
        <v>1</v>
      </c>
      <c r="BI17" s="37" t="s">
        <v>23</v>
      </c>
    </row>
    <row r="18" spans="2:61" s="37" customFormat="1" ht="18" customHeight="1" x14ac:dyDescent="0.25">
      <c r="B18" s="40"/>
      <c r="C18" s="21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3"/>
      <c r="AV18" s="42"/>
      <c r="AZ18" s="24"/>
      <c r="BB18" s="22"/>
      <c r="BC18" s="44">
        <v>400</v>
      </c>
      <c r="BD18" s="39">
        <v>0.3</v>
      </c>
      <c r="BE18" s="38"/>
      <c r="BG18" s="39"/>
      <c r="BI18" s="37" t="s">
        <v>24</v>
      </c>
    </row>
    <row r="19" spans="2:61" s="37" customFormat="1" ht="18" customHeight="1" x14ac:dyDescent="0.25">
      <c r="B19" s="40"/>
      <c r="C19" s="21"/>
      <c r="D19" s="22" t="s">
        <v>25</v>
      </c>
      <c r="E19" s="22"/>
      <c r="F19" s="22"/>
      <c r="G19" s="22"/>
      <c r="H19" s="22"/>
      <c r="I19" s="22"/>
      <c r="J19" s="109"/>
      <c r="K19" s="109"/>
      <c r="L19" s="109"/>
      <c r="M19" s="109"/>
      <c r="N19" s="109"/>
      <c r="O19" s="109"/>
      <c r="P19" s="109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3"/>
      <c r="AV19" s="42"/>
      <c r="AZ19" s="24"/>
      <c r="BB19" s="22"/>
      <c r="BC19" s="44">
        <v>500</v>
      </c>
      <c r="BD19" s="39">
        <v>0.2</v>
      </c>
      <c r="BE19" s="35"/>
      <c r="BG19" s="39"/>
      <c r="BI19" s="37" t="s">
        <v>26</v>
      </c>
    </row>
    <row r="20" spans="2:61" s="37" customFormat="1" ht="18" customHeight="1" x14ac:dyDescent="0.25">
      <c r="B20" s="40"/>
      <c r="C20" s="21"/>
      <c r="D20" s="22" t="s">
        <v>27</v>
      </c>
      <c r="E20" s="22"/>
      <c r="F20" s="22"/>
      <c r="G20" s="22"/>
      <c r="H20" s="22"/>
      <c r="I20" s="22"/>
      <c r="J20" s="52"/>
      <c r="K20" s="52"/>
      <c r="M20" s="22"/>
      <c r="O20" s="22"/>
      <c r="P20" s="22"/>
      <c r="Q20" s="22" t="s">
        <v>28</v>
      </c>
      <c r="R20" s="22"/>
      <c r="S20" s="22"/>
      <c r="T20" s="54"/>
      <c r="U20" s="54"/>
      <c r="V20" s="54"/>
      <c r="W20" s="54"/>
      <c r="X20" s="54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3"/>
      <c r="AV20" s="42"/>
      <c r="AZ20" s="24"/>
      <c r="BB20" s="22"/>
      <c r="BC20" s="44">
        <v>600</v>
      </c>
      <c r="BD20" s="39">
        <v>0.1</v>
      </c>
      <c r="BE20" s="38"/>
      <c r="BG20" s="39"/>
      <c r="BI20" s="51" t="s">
        <v>10</v>
      </c>
    </row>
    <row r="21" spans="2:61" s="37" customFormat="1" ht="18" customHeight="1" x14ac:dyDescent="0.25">
      <c r="B21" s="40"/>
      <c r="C21" s="21"/>
      <c r="D21" s="43" t="s">
        <v>29</v>
      </c>
      <c r="E21" s="22"/>
      <c r="F21" s="22"/>
      <c r="G21" s="22"/>
      <c r="H21" s="22"/>
      <c r="I21" s="22"/>
      <c r="J21" s="22"/>
      <c r="K21" s="22"/>
      <c r="L21" s="22"/>
      <c r="M21" s="131"/>
      <c r="N21" s="131"/>
      <c r="O21" s="22" t="s">
        <v>30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3"/>
      <c r="AV21" s="42"/>
      <c r="AZ21" s="24"/>
      <c r="BB21" s="22"/>
      <c r="BC21" s="44">
        <v>700</v>
      </c>
      <c r="BD21" s="39">
        <v>0.1</v>
      </c>
      <c r="BE21" s="35"/>
      <c r="BF21" s="39"/>
      <c r="BG21" s="39"/>
      <c r="BI21" s="51" t="s">
        <v>31</v>
      </c>
    </row>
    <row r="22" spans="2:61" s="37" customFormat="1" ht="18" customHeight="1" x14ac:dyDescent="0.25">
      <c r="B22" s="40"/>
      <c r="C22" s="21"/>
      <c r="D22" s="55" t="s">
        <v>32</v>
      </c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3"/>
      <c r="AV22" s="42"/>
      <c r="AZ22" s="24"/>
      <c r="BB22" s="22"/>
      <c r="BC22" s="44">
        <v>800</v>
      </c>
      <c r="BD22" s="39">
        <v>0.1</v>
      </c>
      <c r="BE22" s="38"/>
      <c r="BF22" s="39"/>
      <c r="BG22" s="39"/>
    </row>
    <row r="23" spans="2:61" s="37" customFormat="1" ht="18" customHeight="1" x14ac:dyDescent="0.25">
      <c r="B23" s="40"/>
      <c r="C23" s="21"/>
      <c r="D23" s="132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4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  <c r="AV23" s="42"/>
      <c r="AZ23" s="24"/>
      <c r="BB23" s="22"/>
      <c r="BC23" s="44">
        <v>900</v>
      </c>
      <c r="BD23" s="39">
        <v>0.1</v>
      </c>
      <c r="BE23" s="35"/>
      <c r="BF23" s="39"/>
      <c r="BG23" s="39"/>
    </row>
    <row r="24" spans="2:61" s="37" customFormat="1" ht="18" customHeight="1" x14ac:dyDescent="0.25">
      <c r="B24" s="40"/>
      <c r="C24" s="21"/>
      <c r="D24" s="135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7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  <c r="AV24" s="42"/>
      <c r="AZ24" s="24"/>
      <c r="BB24" s="22"/>
      <c r="BC24" s="44">
        <v>1000</v>
      </c>
      <c r="BD24" s="39">
        <v>0.1</v>
      </c>
      <c r="BE24" s="38"/>
      <c r="BF24" s="39"/>
      <c r="BG24" s="39"/>
      <c r="BH24" s="28">
        <v>1</v>
      </c>
      <c r="BI24" s="51" t="s">
        <v>33</v>
      </c>
    </row>
    <row r="25" spans="2:61" s="37" customFormat="1" ht="18" customHeight="1" x14ac:dyDescent="0.25">
      <c r="B25" s="40"/>
      <c r="C25" s="21"/>
      <c r="D25" s="135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7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  <c r="AV25" s="42"/>
      <c r="AZ25" s="24"/>
      <c r="BB25" s="22"/>
      <c r="BC25" s="44"/>
      <c r="BD25" s="56"/>
      <c r="BE25" s="56"/>
      <c r="BF25" s="39"/>
      <c r="BG25" s="39"/>
      <c r="BI25" s="51" t="s">
        <v>34</v>
      </c>
    </row>
    <row r="26" spans="2:61" s="37" customFormat="1" ht="18" customHeight="1" x14ac:dyDescent="0.25">
      <c r="B26" s="40"/>
      <c r="C26" s="21"/>
      <c r="D26" s="135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7"/>
      <c r="W26" s="22"/>
      <c r="X26" s="22"/>
      <c r="Y26" s="22"/>
      <c r="Z26" s="22"/>
      <c r="AA26" s="22"/>
      <c r="AB26" s="22"/>
      <c r="AC26" s="22"/>
      <c r="AD26" s="33"/>
      <c r="AE26" s="33"/>
      <c r="AF26" s="33"/>
      <c r="AG26" s="33"/>
      <c r="AH26" s="33"/>
      <c r="AI26" s="33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  <c r="AV26" s="42"/>
      <c r="AZ26" s="24"/>
      <c r="BC26" s="44"/>
      <c r="BD26" s="56"/>
      <c r="BE26" s="56"/>
      <c r="BF26" s="39"/>
      <c r="BG26" s="39"/>
      <c r="BI26" s="51" t="s">
        <v>35</v>
      </c>
    </row>
    <row r="27" spans="2:61" s="37" customFormat="1" ht="18" customHeight="1" x14ac:dyDescent="0.25">
      <c r="B27" s="40"/>
      <c r="C27" s="21"/>
      <c r="D27" s="138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40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3"/>
      <c r="AV27" s="42"/>
      <c r="AZ27" s="24"/>
      <c r="BB27" s="1" t="s">
        <v>36</v>
      </c>
      <c r="BC27" s="44"/>
      <c r="BD27" s="56"/>
      <c r="BE27" s="56"/>
      <c r="BF27" s="39"/>
      <c r="BG27" s="39"/>
      <c r="BI27" s="51" t="s">
        <v>37</v>
      </c>
    </row>
    <row r="28" spans="2:61" s="37" customFormat="1" ht="18" customHeight="1" x14ac:dyDescent="0.25">
      <c r="B28" s="40"/>
      <c r="C28" s="45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50"/>
      <c r="AV28" s="42"/>
      <c r="AZ28" s="24"/>
      <c r="BB28" s="22" t="s">
        <v>38</v>
      </c>
      <c r="BC28" s="44"/>
      <c r="BD28" s="56"/>
      <c r="BE28" s="56">
        <v>2</v>
      </c>
      <c r="BF28" s="57" t="s">
        <v>39</v>
      </c>
      <c r="BG28" s="39"/>
      <c r="BI28" s="51" t="s">
        <v>40</v>
      </c>
    </row>
    <row r="29" spans="2:61" s="37" customFormat="1" ht="18" customHeight="1" x14ac:dyDescent="0.25">
      <c r="B29" s="40"/>
      <c r="C29" s="58"/>
      <c r="D29" s="53" t="s">
        <v>41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20"/>
      <c r="AV29" s="42"/>
      <c r="AZ29" s="24"/>
    </row>
    <row r="30" spans="2:61" s="37" customFormat="1" ht="18" customHeight="1" x14ac:dyDescent="0.25">
      <c r="B30" s="40"/>
      <c r="C30" s="60"/>
      <c r="D30" s="61" t="s">
        <v>42</v>
      </c>
      <c r="W30" s="61" t="s">
        <v>43</v>
      </c>
      <c r="AE30" s="62"/>
      <c r="AT30" s="22"/>
      <c r="AU30" s="23"/>
      <c r="AV30" s="42"/>
      <c r="AZ30" s="24"/>
    </row>
    <row r="31" spans="2:61" s="37" customFormat="1" ht="18" customHeight="1" x14ac:dyDescent="0.25">
      <c r="B31" s="40"/>
      <c r="C31" s="60"/>
      <c r="D31" s="61" t="s">
        <v>44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W31" s="61" t="s">
        <v>45</v>
      </c>
      <c r="AE31" s="63"/>
      <c r="AU31" s="42"/>
      <c r="AV31" s="42"/>
      <c r="AZ31" s="64"/>
    </row>
    <row r="32" spans="2:61" s="37" customFormat="1" ht="18" customHeight="1" x14ac:dyDescent="0.25">
      <c r="B32" s="40"/>
      <c r="C32" s="60"/>
      <c r="D32" s="22" t="s">
        <v>46</v>
      </c>
      <c r="E32" s="22"/>
      <c r="F32" s="22"/>
      <c r="G32" s="22"/>
      <c r="H32" s="22"/>
      <c r="I32" s="22"/>
      <c r="J32" s="22"/>
      <c r="K32" s="22"/>
      <c r="L32" s="22"/>
      <c r="M32" s="131">
        <v>0</v>
      </c>
      <c r="N32" s="131"/>
      <c r="O32" s="22"/>
      <c r="P32" s="22"/>
      <c r="Q32" s="22" t="s">
        <v>47</v>
      </c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3"/>
      <c r="AV32" s="42"/>
      <c r="AZ32" s="65"/>
    </row>
    <row r="33" spans="2:57" s="37" customFormat="1" ht="18" customHeight="1" x14ac:dyDescent="0.25">
      <c r="B33" s="40"/>
      <c r="C33" s="60"/>
      <c r="D33" s="43" t="s">
        <v>48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P33" s="22"/>
      <c r="Q33" s="22"/>
      <c r="R33" s="66"/>
      <c r="T33" s="141"/>
      <c r="U33" s="141"/>
      <c r="W33" s="37" t="s">
        <v>39</v>
      </c>
      <c r="X33" s="33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3"/>
      <c r="AV33" s="42"/>
      <c r="AZ33" s="65"/>
      <c r="BD33" s="31"/>
      <c r="BE33" s="31"/>
    </row>
    <row r="34" spans="2:57" s="37" customFormat="1" ht="18" customHeight="1" x14ac:dyDescent="0.25">
      <c r="B34" s="40"/>
      <c r="C34" s="60"/>
      <c r="D34" s="43" t="s">
        <v>49</v>
      </c>
      <c r="E34" s="22"/>
      <c r="F34" s="22"/>
      <c r="G34" s="22"/>
      <c r="H34" s="22"/>
      <c r="I34" s="22"/>
      <c r="J34" s="22"/>
      <c r="T34" s="142"/>
      <c r="U34" s="142"/>
      <c r="W34" s="22" t="s">
        <v>39</v>
      </c>
      <c r="Y34" s="22" t="s">
        <v>50</v>
      </c>
      <c r="AB34" s="22"/>
      <c r="AU34" s="23"/>
      <c r="AV34" s="42"/>
      <c r="AZ34" s="65"/>
      <c r="BD34" s="31"/>
      <c r="BE34" s="31"/>
    </row>
    <row r="35" spans="2:57" s="37" customFormat="1" ht="18" customHeight="1" x14ac:dyDescent="0.3">
      <c r="B35" s="40"/>
      <c r="C35" s="60"/>
      <c r="D35" s="37" t="s">
        <v>51</v>
      </c>
      <c r="F35" s="31"/>
      <c r="T35" s="128" t="str">
        <f>IF(T34="","",IF(T33=0,T34+BE28,T34+T33))</f>
        <v/>
      </c>
      <c r="U35" s="128"/>
      <c r="W35" s="57" t="s">
        <v>39</v>
      </c>
      <c r="AD35" s="22"/>
      <c r="AU35" s="23"/>
      <c r="AV35" s="42"/>
      <c r="AX35" s="67"/>
      <c r="AZ35" s="65"/>
      <c r="BD35" s="31"/>
      <c r="BE35" s="31"/>
    </row>
    <row r="36" spans="2:57" s="37" customFormat="1" ht="18" customHeight="1" x14ac:dyDescent="0.25">
      <c r="B36" s="40"/>
      <c r="C36" s="60"/>
      <c r="D36" s="37" t="s">
        <v>52</v>
      </c>
      <c r="T36" s="128" t="str">
        <f>IF(T34="","",IF(T33=0,MAX(MIN(T35*1.5,T35+5),10),MAX(T35+1,10)))</f>
        <v/>
      </c>
      <c r="U36" s="128"/>
      <c r="W36" s="57" t="s">
        <v>39</v>
      </c>
      <c r="AU36" s="23"/>
      <c r="AV36" s="42"/>
      <c r="AZ36" s="65"/>
      <c r="BD36" s="68"/>
      <c r="BE36" s="68"/>
    </row>
    <row r="37" spans="2:57" s="37" customFormat="1" ht="18" customHeight="1" x14ac:dyDescent="0.2">
      <c r="B37" s="40"/>
      <c r="C37" s="60"/>
      <c r="D37" s="51" t="s">
        <v>53</v>
      </c>
      <c r="F37" s="31"/>
      <c r="T37" s="128" t="str">
        <f>IF(M32=0,T36,MIN(16,T36))</f>
        <v/>
      </c>
      <c r="U37" s="128"/>
      <c r="W37" s="57" t="s">
        <v>39</v>
      </c>
      <c r="AU37" s="23"/>
      <c r="AV37" s="42"/>
    </row>
    <row r="38" spans="2:57" s="37" customFormat="1" ht="18" customHeight="1" x14ac:dyDescent="0.2">
      <c r="B38" s="40"/>
      <c r="C38" s="60"/>
      <c r="D38" s="51" t="s">
        <v>86</v>
      </c>
      <c r="T38" s="128" t="str">
        <f>IF(T34="","",IF(T33="",1.1*T35,1.1*T34))</f>
        <v/>
      </c>
      <c r="U38" s="128"/>
      <c r="W38" s="57" t="s">
        <v>39</v>
      </c>
      <c r="AU38" s="23"/>
      <c r="AV38" s="42"/>
      <c r="AY38" s="36"/>
    </row>
    <row r="39" spans="2:57" s="37" customFormat="1" ht="18" customHeight="1" x14ac:dyDescent="0.2">
      <c r="B39" s="40"/>
      <c r="C39" s="60"/>
      <c r="D39" s="37" t="s">
        <v>54</v>
      </c>
      <c r="V39" s="143" t="str">
        <f>IF(T34="","",POWER(INDEX(BC10:BC24,BB10)/1000,2)*PI()/4*N42*100000)</f>
        <v/>
      </c>
      <c r="W39" s="144"/>
      <c r="X39" s="144"/>
      <c r="Y39" s="22" t="s">
        <v>90</v>
      </c>
      <c r="AU39" s="23"/>
      <c r="AV39" s="42"/>
    </row>
    <row r="40" spans="2:57" s="37" customFormat="1" ht="18" customHeight="1" x14ac:dyDescent="0.2">
      <c r="B40" s="40"/>
      <c r="C40" s="69"/>
      <c r="D40" s="70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71"/>
      <c r="U40" s="71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50"/>
      <c r="AV40" s="42"/>
    </row>
    <row r="41" spans="2:57" s="37" customFormat="1" ht="18" customHeight="1" x14ac:dyDescent="0.2">
      <c r="B41" s="40"/>
      <c r="C41" s="60"/>
      <c r="D41" s="72" t="s">
        <v>55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42"/>
      <c r="AV41" s="42"/>
      <c r="AX41" s="73"/>
    </row>
    <row r="42" spans="2:57" s="37" customFormat="1" ht="18" customHeight="1" x14ac:dyDescent="0.2">
      <c r="B42" s="40"/>
      <c r="C42" s="60"/>
      <c r="D42" s="51" t="s">
        <v>56</v>
      </c>
      <c r="E42" s="22"/>
      <c r="F42" s="22"/>
      <c r="G42" s="22"/>
      <c r="H42" s="22"/>
      <c r="I42" s="22"/>
      <c r="J42" s="38"/>
      <c r="N42" s="145" t="str">
        <f>T37</f>
        <v/>
      </c>
      <c r="O42" s="145"/>
      <c r="P42" s="22" t="s">
        <v>39</v>
      </c>
      <c r="Q42" s="22"/>
      <c r="S42" s="22" t="s">
        <v>57</v>
      </c>
      <c r="T42" s="22"/>
      <c r="U42" s="22"/>
      <c r="V42" s="22"/>
      <c r="W42" s="22"/>
      <c r="X42" s="22"/>
      <c r="Z42" s="72">
        <v>30</v>
      </c>
      <c r="AA42" s="72" t="s">
        <v>58</v>
      </c>
      <c r="AB42" s="72"/>
      <c r="AC42" s="22"/>
      <c r="AD42" s="22"/>
      <c r="AE42" s="146" t="s">
        <v>59</v>
      </c>
      <c r="AF42" s="146"/>
      <c r="AG42" s="146"/>
      <c r="AI42" s="146" t="s">
        <v>36</v>
      </c>
      <c r="AJ42" s="146"/>
      <c r="AK42" s="146"/>
      <c r="AN42" s="22"/>
      <c r="AU42" s="23"/>
      <c r="AV42" s="42"/>
      <c r="AW42" s="74"/>
    </row>
    <row r="43" spans="2:57" s="37" customFormat="1" ht="18" customHeight="1" x14ac:dyDescent="0.2">
      <c r="B43" s="40"/>
      <c r="C43" s="60"/>
      <c r="D43" s="51" t="s">
        <v>60</v>
      </c>
      <c r="Y43" s="22"/>
      <c r="Z43" s="22"/>
      <c r="AA43" s="22"/>
      <c r="AB43" s="22"/>
      <c r="AC43" s="22"/>
      <c r="AE43" s="147"/>
      <c r="AF43" s="147"/>
      <c r="AG43" s="147"/>
      <c r="AI43" s="148"/>
      <c r="AJ43" s="148"/>
      <c r="AK43" s="148"/>
      <c r="AL43" s="37" t="s">
        <v>61</v>
      </c>
      <c r="AN43" s="22"/>
      <c r="AO43" s="22"/>
      <c r="AP43" s="22"/>
      <c r="AQ43" s="22"/>
      <c r="AU43" s="23"/>
      <c r="AV43" s="42"/>
    </row>
    <row r="44" spans="2:57" s="37" customFormat="1" ht="18" customHeight="1" x14ac:dyDescent="0.2">
      <c r="B44" s="40"/>
      <c r="C44" s="60"/>
      <c r="D44" s="22" t="s">
        <v>62</v>
      </c>
      <c r="E44" s="22"/>
      <c r="F44" s="22"/>
      <c r="H44" s="75"/>
      <c r="J44" s="150" t="str">
        <f>IF(M21="","",INDEX(BC10:BC24,BB10)*M21/100)</f>
        <v/>
      </c>
      <c r="K44" s="150"/>
      <c r="L44" s="150"/>
      <c r="M44" s="72" t="s">
        <v>63</v>
      </c>
      <c r="O44" s="37" t="s">
        <v>64</v>
      </c>
      <c r="AE44" s="147"/>
      <c r="AF44" s="147"/>
      <c r="AG44" s="147"/>
      <c r="AI44" s="148"/>
      <c r="AJ44" s="148"/>
      <c r="AK44" s="148"/>
      <c r="AL44" s="37" t="s">
        <v>65</v>
      </c>
      <c r="AU44" s="23"/>
      <c r="AV44" s="42"/>
      <c r="BC44" s="37" t="s">
        <v>66</v>
      </c>
    </row>
    <row r="45" spans="2:57" s="37" customFormat="1" ht="18" customHeight="1" x14ac:dyDescent="0.2">
      <c r="B45" s="40"/>
      <c r="C45" s="60"/>
      <c r="D45" s="37" t="s">
        <v>67</v>
      </c>
      <c r="N45" s="22"/>
      <c r="O45" s="22"/>
      <c r="P45" s="22"/>
      <c r="Q45" s="151">
        <f>INDEX(BC10:BD24,BB10,2)</f>
        <v>0</v>
      </c>
      <c r="R45" s="151"/>
      <c r="S45" s="72" t="s">
        <v>39</v>
      </c>
      <c r="T45" s="72"/>
      <c r="U45" s="37" t="s">
        <v>68</v>
      </c>
      <c r="W45" s="56"/>
      <c r="X45" s="56"/>
      <c r="Y45" s="51"/>
      <c r="AI45" s="76"/>
      <c r="AJ45" s="76"/>
      <c r="AK45" s="77"/>
      <c r="AL45" s="22"/>
      <c r="AM45" s="22"/>
      <c r="AN45" s="78"/>
      <c r="AO45" s="78"/>
      <c r="AP45" s="72"/>
      <c r="AQ45" s="72"/>
      <c r="AU45" s="23"/>
      <c r="AV45" s="42"/>
      <c r="BC45" s="37" t="s">
        <v>69</v>
      </c>
    </row>
    <row r="46" spans="2:57" s="37" customFormat="1" ht="18" customHeight="1" x14ac:dyDescent="0.2">
      <c r="B46" s="40"/>
      <c r="C46" s="69"/>
      <c r="D46" s="46"/>
      <c r="E46" s="46"/>
      <c r="F46" s="46"/>
      <c r="G46" s="46"/>
      <c r="H46" s="46"/>
      <c r="I46" s="46"/>
      <c r="J46" s="46"/>
      <c r="K46" s="46"/>
      <c r="L46" s="46"/>
      <c r="M46" s="152" t="str">
        <f>IF(AI44="","Essai de purge réussi : OUI / NON (biffer)",IF(AI43-AI44&gt;=Q45,"Essai de purge réussi","Echec, la conduite est mal purgée"))</f>
        <v>Essai de purge réussi : OUI / NON (biffer)</v>
      </c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46"/>
      <c r="AM46" s="46"/>
      <c r="AN46" s="46"/>
      <c r="AO46" s="46"/>
      <c r="AP46" s="46"/>
      <c r="AQ46" s="46"/>
      <c r="AR46" s="46"/>
      <c r="AS46" s="46"/>
      <c r="AT46" s="46"/>
      <c r="AU46" s="50"/>
      <c r="AV46" s="42"/>
      <c r="BC46" s="51" t="s">
        <v>70</v>
      </c>
    </row>
    <row r="47" spans="2:57" s="37" customFormat="1" ht="18" customHeight="1" x14ac:dyDescent="0.2">
      <c r="B47" s="40"/>
      <c r="C47" s="60"/>
      <c r="D47" s="72" t="s">
        <v>71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19"/>
      <c r="AE47" s="79"/>
      <c r="AF47" s="79"/>
      <c r="AG47" s="79"/>
      <c r="AH47" s="59"/>
      <c r="AI47" s="80"/>
      <c r="AJ47" s="80"/>
      <c r="AK47" s="80"/>
      <c r="AL47" s="19"/>
      <c r="AM47" s="19"/>
      <c r="AN47" s="22"/>
      <c r="AO47" s="22"/>
      <c r="AP47" s="22"/>
      <c r="AQ47" s="22"/>
      <c r="AR47" s="22"/>
      <c r="AS47" s="22"/>
      <c r="AT47" s="22"/>
      <c r="AU47" s="23"/>
      <c r="AV47" s="42"/>
      <c r="BC47" s="51" t="s">
        <v>72</v>
      </c>
    </row>
    <row r="48" spans="2:57" s="37" customFormat="1" ht="18" customHeight="1" x14ac:dyDescent="0.2">
      <c r="B48" s="40"/>
      <c r="C48" s="40"/>
      <c r="D48" s="51" t="s">
        <v>73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145" t="str">
        <f>IF(AI43="","",AI43)</f>
        <v/>
      </c>
      <c r="Q48" s="145"/>
      <c r="R48" s="22" t="s">
        <v>39</v>
      </c>
      <c r="S48" s="22"/>
      <c r="T48" s="22" t="s">
        <v>74</v>
      </c>
      <c r="U48" s="51"/>
      <c r="V48" s="22"/>
      <c r="W48" s="22"/>
      <c r="X48" s="81">
        <v>1</v>
      </c>
      <c r="Y48" s="82" t="s">
        <v>75</v>
      </c>
      <c r="AE48" s="147"/>
      <c r="AF48" s="147"/>
      <c r="AG48" s="147"/>
      <c r="AI48" s="148"/>
      <c r="AJ48" s="148"/>
      <c r="AK48" s="148"/>
      <c r="AM48" s="22" t="s">
        <v>76</v>
      </c>
      <c r="AN48" s="83"/>
      <c r="AO48" s="83"/>
      <c r="AP48" s="22"/>
      <c r="AQ48" s="22"/>
      <c r="AR48" s="22"/>
      <c r="AS48" s="22"/>
      <c r="AT48" s="22"/>
      <c r="AU48" s="23"/>
      <c r="AV48" s="42"/>
      <c r="BC48" s="51" t="s">
        <v>77</v>
      </c>
    </row>
    <row r="49" spans="1:63" s="37" customFormat="1" ht="18" customHeight="1" x14ac:dyDescent="0.2">
      <c r="B49" s="40"/>
      <c r="C49" s="84"/>
      <c r="K49" s="85"/>
      <c r="P49" s="22"/>
      <c r="Q49" s="22"/>
      <c r="R49" s="22"/>
      <c r="S49" s="86"/>
      <c r="T49" s="86"/>
      <c r="U49" s="32"/>
      <c r="V49" s="32"/>
      <c r="X49" s="153"/>
      <c r="Y49" s="153"/>
      <c r="Z49" s="33"/>
      <c r="AA49" s="33"/>
      <c r="AB49" s="22"/>
      <c r="AC49" s="22"/>
      <c r="AD49" s="22"/>
      <c r="AE49" s="147"/>
      <c r="AF49" s="147"/>
      <c r="AG49" s="147"/>
      <c r="AI49" s="148"/>
      <c r="AJ49" s="148"/>
      <c r="AK49" s="148"/>
      <c r="AM49" s="22"/>
      <c r="AN49" s="22"/>
      <c r="AO49" s="22"/>
      <c r="AP49" s="22"/>
      <c r="AQ49" s="22"/>
      <c r="AR49" s="22"/>
      <c r="AS49" s="22"/>
      <c r="AT49" s="22"/>
      <c r="AU49" s="23"/>
      <c r="AV49" s="42"/>
      <c r="AX49" s="87"/>
    </row>
    <row r="50" spans="1:63" s="37" customFormat="1" ht="18" customHeight="1" x14ac:dyDescent="0.2">
      <c r="B50" s="40"/>
      <c r="C50" s="60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V50" s="87"/>
      <c r="W50" s="87"/>
      <c r="X50" s="87"/>
      <c r="Y50" s="87"/>
      <c r="Z50" s="87"/>
      <c r="AA50" s="87"/>
      <c r="AB50" s="87"/>
      <c r="AC50" s="87"/>
      <c r="AD50" s="87"/>
      <c r="AE50" s="147"/>
      <c r="AF50" s="147"/>
      <c r="AG50" s="147"/>
      <c r="AI50" s="148"/>
      <c r="AJ50" s="148"/>
      <c r="AK50" s="148"/>
      <c r="AL50" s="88"/>
      <c r="AM50" s="88"/>
      <c r="AN50" s="88"/>
      <c r="AO50" s="88"/>
      <c r="AP50" s="88"/>
      <c r="AQ50" s="88"/>
      <c r="AR50" s="88"/>
      <c r="AS50" s="88"/>
      <c r="AT50" s="88"/>
      <c r="AU50" s="23"/>
      <c r="AV50" s="42"/>
      <c r="AX50" s="87"/>
      <c r="BC50" s="51"/>
      <c r="BD50" s="87"/>
      <c r="BE50" s="87"/>
    </row>
    <row r="51" spans="1:63" s="37" customFormat="1" ht="18" customHeight="1" x14ac:dyDescent="0.2">
      <c r="B51" s="40"/>
      <c r="C51" s="60"/>
      <c r="D51" s="51" t="s">
        <v>78</v>
      </c>
      <c r="E51" s="22"/>
      <c r="F51" s="22"/>
      <c r="G51" s="22"/>
      <c r="H51" s="86"/>
      <c r="I51" s="86"/>
      <c r="J51" s="32"/>
      <c r="K51" s="32"/>
      <c r="U51" s="145" t="str">
        <f>IF(AI44="","",AI43-AI44)</f>
        <v/>
      </c>
      <c r="V51" s="149"/>
      <c r="W51" s="87" t="s">
        <v>39</v>
      </c>
      <c r="X51" s="87"/>
      <c r="AE51" s="147"/>
      <c r="AF51" s="147"/>
      <c r="AG51" s="147"/>
      <c r="AI51" s="148"/>
      <c r="AJ51" s="148"/>
      <c r="AK51" s="148"/>
      <c r="AL51" s="88"/>
      <c r="AM51" s="22" t="s">
        <v>79</v>
      </c>
      <c r="AN51" s="88"/>
      <c r="AO51" s="88"/>
      <c r="AP51" s="88"/>
      <c r="AQ51" s="88"/>
      <c r="AR51" s="88"/>
      <c r="AS51" s="88"/>
      <c r="AT51" s="88"/>
      <c r="AU51" s="23"/>
      <c r="AV51" s="42"/>
      <c r="AX51" s="87"/>
      <c r="AZ51" s="87"/>
      <c r="BA51" s="87"/>
      <c r="BB51" s="87"/>
      <c r="BC51" s="51"/>
      <c r="BD51" s="87"/>
      <c r="BE51" s="87"/>
      <c r="BF51" s="87"/>
      <c r="BG51" s="87"/>
      <c r="BH51" s="87"/>
      <c r="BI51" s="87"/>
      <c r="BJ51" s="87"/>
      <c r="BK51" s="87"/>
    </row>
    <row r="52" spans="1:63" s="87" customFormat="1" ht="18.75" customHeight="1" x14ac:dyDescent="0.2">
      <c r="A52" s="37"/>
      <c r="B52" s="40"/>
      <c r="C52" s="69"/>
      <c r="D52" s="46"/>
      <c r="E52" s="46"/>
      <c r="F52" s="46"/>
      <c r="G52" s="46"/>
      <c r="H52" s="46"/>
      <c r="I52" s="46"/>
      <c r="J52" s="46"/>
      <c r="K52" s="46"/>
      <c r="L52" s="46"/>
      <c r="M52" s="152" t="str">
        <f>IF(AI51="","Essai principal réussi : OUI / NON (biffer)",IF(AI51&gt;=AI48-U51,"BRAVO, ESSAI REUSSI !","ECHEC !"))</f>
        <v>Essai principal réussi : OUI / NON (biffer)</v>
      </c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71"/>
      <c r="AM52" s="89"/>
      <c r="AN52" s="46"/>
      <c r="AO52" s="46"/>
      <c r="AP52" s="46"/>
      <c r="AQ52" s="46"/>
      <c r="AR52" s="46"/>
      <c r="AS52" s="46"/>
      <c r="AT52" s="46"/>
      <c r="AU52" s="50"/>
      <c r="AV52" s="42"/>
      <c r="AW52" s="37"/>
      <c r="BC52" s="51"/>
    </row>
    <row r="53" spans="1:63" s="87" customFormat="1" ht="12.75" customHeight="1" x14ac:dyDescent="0.2">
      <c r="A53" s="37"/>
      <c r="B53" s="40"/>
      <c r="C53" s="60"/>
      <c r="D53" s="55" t="s">
        <v>32</v>
      </c>
      <c r="AU53" s="23"/>
      <c r="AV53" s="42"/>
      <c r="AW53" s="37"/>
      <c r="BC53" s="51"/>
    </row>
    <row r="54" spans="1:63" s="87" customFormat="1" ht="18" customHeight="1" x14ac:dyDescent="0.2">
      <c r="A54" s="37"/>
      <c r="B54" s="40"/>
      <c r="C54" s="60"/>
      <c r="D54" s="156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8"/>
      <c r="AU54" s="23"/>
      <c r="AV54" s="42"/>
      <c r="AW54" s="37"/>
    </row>
    <row r="55" spans="1:63" s="87" customFormat="1" ht="18" customHeight="1" x14ac:dyDescent="0.2">
      <c r="A55" s="37"/>
      <c r="B55" s="40"/>
      <c r="C55" s="60"/>
      <c r="D55" s="159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1"/>
      <c r="AU55" s="23"/>
      <c r="AV55" s="42"/>
      <c r="AW55" s="37"/>
    </row>
    <row r="56" spans="1:63" s="87" customFormat="1" ht="18" customHeight="1" x14ac:dyDescent="0.2">
      <c r="A56" s="37"/>
      <c r="B56" s="21"/>
      <c r="C56" s="60"/>
      <c r="D56" s="162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4"/>
      <c r="AU56" s="23"/>
      <c r="AV56" s="23"/>
      <c r="AW56" s="37"/>
    </row>
    <row r="57" spans="1:63" s="87" customFormat="1" ht="6.75" customHeight="1" x14ac:dyDescent="0.2">
      <c r="A57" s="37"/>
      <c r="B57" s="40"/>
      <c r="C57" s="69"/>
      <c r="D57" s="46"/>
      <c r="E57" s="46"/>
      <c r="F57" s="46"/>
      <c r="G57" s="46"/>
      <c r="H57" s="46"/>
      <c r="I57" s="46"/>
      <c r="J57" s="46"/>
      <c r="K57" s="46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50"/>
      <c r="AV57" s="42"/>
      <c r="AW57" s="37"/>
    </row>
    <row r="58" spans="1:63" s="87" customFormat="1" ht="6" customHeight="1" x14ac:dyDescent="0.2">
      <c r="A58" s="37"/>
      <c r="B58" s="21"/>
      <c r="C58" s="90"/>
      <c r="D58" s="37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3"/>
      <c r="AW58" s="37"/>
    </row>
    <row r="59" spans="1:63" s="87" customFormat="1" ht="18" customHeight="1" x14ac:dyDescent="0.2">
      <c r="A59" s="37"/>
      <c r="B59" s="21"/>
      <c r="C59" s="58"/>
      <c r="D59" s="91" t="s">
        <v>80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8"/>
      <c r="T59" s="26" t="s">
        <v>81</v>
      </c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20"/>
      <c r="AV59" s="23"/>
      <c r="AW59" s="37"/>
    </row>
    <row r="60" spans="1:63" s="87" customFormat="1" ht="18.75" customHeight="1" x14ac:dyDescent="0.2">
      <c r="A60" s="22"/>
      <c r="B60" s="21"/>
      <c r="C60" s="21"/>
      <c r="D60" s="37" t="s">
        <v>82</v>
      </c>
      <c r="E60" s="22"/>
      <c r="F60" s="22"/>
      <c r="G60" s="22"/>
      <c r="H60" s="22"/>
      <c r="I60" s="154"/>
      <c r="J60" s="154"/>
      <c r="K60" s="154"/>
      <c r="L60" s="154"/>
      <c r="M60" s="154"/>
      <c r="N60" s="154"/>
      <c r="O60" s="154"/>
      <c r="P60" s="154"/>
      <c r="Q60" s="154"/>
      <c r="R60" s="22"/>
      <c r="S60" s="21"/>
      <c r="X60" s="22" t="s">
        <v>83</v>
      </c>
      <c r="AA60" s="37"/>
      <c r="AB60" s="22"/>
      <c r="AC60" s="22"/>
      <c r="AD60" s="22"/>
      <c r="AE60" s="22"/>
      <c r="AF60" s="22"/>
      <c r="AG60" s="22"/>
      <c r="AH60" s="154"/>
      <c r="AI60" s="154"/>
      <c r="AJ60" s="154"/>
      <c r="AK60" s="92"/>
      <c r="AL60" s="37"/>
      <c r="AM60" s="37"/>
      <c r="AN60" s="37" t="s">
        <v>84</v>
      </c>
      <c r="AO60" s="92"/>
      <c r="AP60" s="92"/>
      <c r="AQ60" s="165"/>
      <c r="AR60" s="154"/>
      <c r="AS60" s="154"/>
      <c r="AT60" s="154"/>
      <c r="AU60" s="23"/>
      <c r="AV60" s="23"/>
      <c r="AW60" s="34"/>
    </row>
    <row r="61" spans="1:63" s="87" customFormat="1" ht="18" customHeight="1" x14ac:dyDescent="0.2">
      <c r="A61" s="22"/>
      <c r="B61" s="21"/>
      <c r="C61" s="21"/>
      <c r="D61" s="37" t="s">
        <v>85</v>
      </c>
      <c r="E61" s="22"/>
      <c r="F61" s="22"/>
      <c r="H61" s="22"/>
      <c r="I61" s="154"/>
      <c r="J61" s="154"/>
      <c r="K61" s="154"/>
      <c r="L61" s="154"/>
      <c r="M61" s="154"/>
      <c r="N61" s="154"/>
      <c r="O61" s="154"/>
      <c r="P61" s="154"/>
      <c r="Q61" s="154"/>
      <c r="R61" s="22"/>
      <c r="S61" s="21"/>
      <c r="X61" s="22"/>
      <c r="AA61" s="37"/>
      <c r="AB61" s="22"/>
      <c r="AC61" s="22"/>
      <c r="AD61" s="22"/>
      <c r="AE61" s="22"/>
      <c r="AF61" s="22"/>
      <c r="AG61" s="22"/>
      <c r="AK61" s="92"/>
      <c r="AL61" s="37"/>
      <c r="AM61" s="37"/>
      <c r="AU61" s="23"/>
      <c r="AV61" s="23"/>
      <c r="AW61" s="34"/>
    </row>
    <row r="62" spans="1:63" s="87" customFormat="1" ht="18" customHeight="1" x14ac:dyDescent="0.2">
      <c r="A62" s="22"/>
      <c r="B62" s="21"/>
      <c r="C62" s="93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5"/>
      <c r="T62" s="47"/>
      <c r="U62" s="47"/>
      <c r="V62" s="47"/>
      <c r="W62" s="47"/>
      <c r="X62" s="47"/>
      <c r="Y62" s="94"/>
      <c r="Z62" s="46"/>
      <c r="AQ62" s="46"/>
      <c r="AR62" s="46"/>
      <c r="AS62" s="46"/>
      <c r="AT62" s="46"/>
      <c r="AU62" s="50"/>
      <c r="AV62" s="23"/>
      <c r="AW62" s="34"/>
    </row>
    <row r="63" spans="1:63" s="87" customFormat="1" ht="9" customHeight="1" x14ac:dyDescent="0.2">
      <c r="A63" s="22"/>
      <c r="B63" s="45"/>
      <c r="C63" s="95"/>
      <c r="D63" s="96"/>
      <c r="E63" s="9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9"/>
      <c r="T63" s="99"/>
      <c r="U63" s="99"/>
      <c r="V63" s="99"/>
      <c r="W63" s="99"/>
      <c r="X63" s="99"/>
      <c r="Y63" s="100"/>
      <c r="Z63" s="100"/>
      <c r="AA63" s="101"/>
      <c r="AB63" s="101"/>
      <c r="AC63" s="101"/>
      <c r="AD63" s="101"/>
      <c r="AE63" s="101"/>
      <c r="AF63" s="101"/>
      <c r="AG63" s="101"/>
      <c r="AH63" s="98"/>
      <c r="AI63" s="98"/>
      <c r="AJ63" s="98"/>
      <c r="AK63" s="98"/>
      <c r="AL63" s="98"/>
      <c r="AM63" s="98"/>
      <c r="AN63" s="98"/>
      <c r="AO63" s="98"/>
      <c r="AP63" s="98"/>
      <c r="AQ63" s="46"/>
      <c r="AR63" s="102"/>
      <c r="AS63" s="155"/>
      <c r="AT63" s="155"/>
      <c r="AU63" s="155"/>
      <c r="AV63" s="50"/>
      <c r="AW63" s="34"/>
      <c r="AX63" s="37"/>
    </row>
    <row r="64" spans="1:63" s="87" customFormat="1" ht="8.1" customHeight="1" x14ac:dyDescent="0.2">
      <c r="A64" s="22"/>
      <c r="B64" s="22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22"/>
      <c r="AW64" s="34"/>
      <c r="AX64" s="34"/>
      <c r="BC64" s="1"/>
      <c r="BD64" s="1"/>
      <c r="BE64" s="1"/>
    </row>
    <row r="65" spans="1:63" s="87" customFormat="1" ht="18" customHeigh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34"/>
      <c r="AX65" s="34"/>
      <c r="BC65" s="1"/>
      <c r="BD65" s="1"/>
      <c r="BE65" s="1"/>
    </row>
    <row r="66" spans="1:63" s="87" customFormat="1" ht="18" customHeight="1" x14ac:dyDescent="0.2">
      <c r="A66" s="37"/>
      <c r="B66" s="103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104"/>
      <c r="AW66" s="34"/>
      <c r="AX66" s="34"/>
      <c r="AY66" s="37"/>
      <c r="AZ66" s="1"/>
      <c r="BA66" s="1"/>
      <c r="BB66" s="1"/>
      <c r="BC66" s="1"/>
      <c r="BD66" s="1"/>
      <c r="BE66" s="1"/>
      <c r="BF66" s="1"/>
      <c r="BG66" s="1"/>
    </row>
    <row r="67" spans="1:63" s="87" customFormat="1" ht="18" customHeight="1" x14ac:dyDescent="0.2">
      <c r="A67" s="103"/>
      <c r="B67" s="103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103"/>
      <c r="AW67" s="105"/>
      <c r="AX67" s="4"/>
      <c r="AY67" s="22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ht="18" customHeight="1" x14ac:dyDescent="0.2">
      <c r="AY68" s="22"/>
    </row>
    <row r="69" spans="1:63" ht="18" customHeight="1" x14ac:dyDescent="0.2">
      <c r="AY69" s="22"/>
      <c r="BC69" s="87"/>
      <c r="BD69" s="87"/>
      <c r="BE69" s="87"/>
    </row>
    <row r="70" spans="1:63" ht="18" customHeight="1" x14ac:dyDescent="0.2">
      <c r="AX70" s="106"/>
      <c r="BC70" s="107"/>
      <c r="BD70" s="107"/>
      <c r="BE70" s="107"/>
    </row>
    <row r="71" spans="1:63" ht="18" customHeight="1" x14ac:dyDescent="0.2">
      <c r="AZ71" s="87"/>
      <c r="BA71" s="87"/>
      <c r="BB71" s="87"/>
      <c r="BF71" s="87"/>
      <c r="BG71" s="87"/>
    </row>
    <row r="72" spans="1:63" ht="6.95" customHeight="1" x14ac:dyDescent="0.2">
      <c r="AY72" s="87"/>
      <c r="AZ72" s="107"/>
      <c r="BA72" s="107"/>
      <c r="BB72" s="107"/>
      <c r="BF72" s="107"/>
      <c r="BG72" s="107"/>
      <c r="BH72" s="87"/>
      <c r="BI72" s="87"/>
      <c r="BJ72" s="87"/>
      <c r="BK72" s="87"/>
    </row>
    <row r="73" spans="1:63" s="87" customFormat="1" ht="12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4"/>
      <c r="AX73" s="4"/>
      <c r="AY73" s="107"/>
      <c r="AZ73" s="1"/>
      <c r="BA73" s="1"/>
      <c r="BB73" s="1"/>
      <c r="BC73" s="1"/>
      <c r="BD73" s="1"/>
      <c r="BE73" s="1"/>
      <c r="BF73" s="1"/>
      <c r="BG73" s="1"/>
      <c r="BH73" s="107"/>
      <c r="BI73" s="107"/>
      <c r="BJ73" s="107"/>
      <c r="BK73" s="107"/>
    </row>
    <row r="74" spans="1:63" s="107" customFormat="1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4"/>
      <c r="AX74" s="4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12" customHeight="1" x14ac:dyDescent="0.2"/>
    <row r="76" spans="1:63" ht="12" customHeight="1" x14ac:dyDescent="0.2"/>
    <row r="77" spans="1:63" ht="12" customHeight="1" x14ac:dyDescent="0.2"/>
    <row r="78" spans="1:63" ht="12" customHeight="1" x14ac:dyDescent="0.2"/>
    <row r="79" spans="1:63" ht="12" customHeight="1" x14ac:dyDescent="0.2"/>
    <row r="80" spans="1:6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</sheetData>
  <sheetProtection sheet="1" objects="1" scenarios="1"/>
  <mergeCells count="57">
    <mergeCell ref="I61:K61"/>
    <mergeCell ref="L61:N61"/>
    <mergeCell ref="O61:Q61"/>
    <mergeCell ref="AS63:AU63"/>
    <mergeCell ref="M52:AK52"/>
    <mergeCell ref="D54:AT56"/>
    <mergeCell ref="I60:K60"/>
    <mergeCell ref="L60:N60"/>
    <mergeCell ref="O60:Q60"/>
    <mergeCell ref="AH60:AJ60"/>
    <mergeCell ref="AQ60:AT60"/>
    <mergeCell ref="U51:V51"/>
    <mergeCell ref="AE51:AG51"/>
    <mergeCell ref="AI51:AK51"/>
    <mergeCell ref="J44:L44"/>
    <mergeCell ref="AE44:AG44"/>
    <mergeCell ref="AI44:AK44"/>
    <mergeCell ref="Q45:R45"/>
    <mergeCell ref="M46:AK46"/>
    <mergeCell ref="P48:Q48"/>
    <mergeCell ref="AE48:AG48"/>
    <mergeCell ref="AI48:AK48"/>
    <mergeCell ref="X49:Y49"/>
    <mergeCell ref="AE49:AG49"/>
    <mergeCell ref="AI49:AK49"/>
    <mergeCell ref="AE50:AG50"/>
    <mergeCell ref="AI50:AK50"/>
    <mergeCell ref="V39:X39"/>
    <mergeCell ref="N42:O42"/>
    <mergeCell ref="AE42:AG42"/>
    <mergeCell ref="AI42:AK42"/>
    <mergeCell ref="AE43:AG43"/>
    <mergeCell ref="AI43:AK43"/>
    <mergeCell ref="T38:U38"/>
    <mergeCell ref="K15:U15"/>
    <mergeCell ref="AQ15:AR15"/>
    <mergeCell ref="J19:P19"/>
    <mergeCell ref="M21:N21"/>
    <mergeCell ref="D23:V27"/>
    <mergeCell ref="M32:N32"/>
    <mergeCell ref="T33:U33"/>
    <mergeCell ref="T34:U34"/>
    <mergeCell ref="T35:U35"/>
    <mergeCell ref="T36:U36"/>
    <mergeCell ref="T37:U37"/>
    <mergeCell ref="K14:U14"/>
    <mergeCell ref="AA14:AR14"/>
    <mergeCell ref="AP3:AU3"/>
    <mergeCell ref="H4:AO4"/>
    <mergeCell ref="H5:AO6"/>
    <mergeCell ref="AP6:AV6"/>
    <mergeCell ref="P9:AM9"/>
    <mergeCell ref="K12:U12"/>
    <mergeCell ref="AH12:AR12"/>
    <mergeCell ref="K13:U13"/>
    <mergeCell ref="AA13:AR13"/>
    <mergeCell ref="AP4:AU5"/>
  </mergeCells>
  <printOptions horizontalCentered="1"/>
  <pageMargins left="0" right="0" top="0.78740157480314965" bottom="0" header="0" footer="0"/>
  <pageSetup paperSize="9" scale="77" orientation="portrait" r:id="rId1"/>
  <headerFooter alignWithMargins="0"/>
  <rowBreaks count="1" manualBreakCount="1">
    <brk id="63" min="1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11</xdr:col>
                    <xdr:colOff>180975</xdr:colOff>
                    <xdr:row>19</xdr:row>
                    <xdr:rowOff>19050</xdr:rowOff>
                  </from>
                  <to>
                    <xdr:col>14</xdr:col>
                    <xdr:colOff>171450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26</xdr:col>
                    <xdr:colOff>0</xdr:colOff>
                    <xdr:row>14</xdr:row>
                    <xdr:rowOff>9525</xdr:rowOff>
                  </from>
                  <to>
                    <xdr:col>33</xdr:col>
                    <xdr:colOff>9525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17</xdr:row>
                    <xdr:rowOff>19050</xdr:rowOff>
                  </from>
                  <to>
                    <xdr:col>8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57150</xdr:colOff>
                    <xdr:row>17</xdr:row>
                    <xdr:rowOff>0</xdr:rowOff>
                  </from>
                  <to>
                    <xdr:col>13</xdr:col>
                    <xdr:colOff>114300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16</xdr:col>
                    <xdr:colOff>76200</xdr:colOff>
                    <xdr:row>17</xdr:row>
                    <xdr:rowOff>9525</xdr:rowOff>
                  </from>
                  <to>
                    <xdr:col>21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Ess pres accel</vt:lpstr>
      <vt:lpstr>'Ess pres accel'!Druckbereich</vt:lpstr>
    </vt:vector>
  </TitlesOfParts>
  <Company>Ville de Lausanne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eaux0061</dc:creator>
  <cp:lastModifiedBy>Markus Biner</cp:lastModifiedBy>
  <dcterms:created xsi:type="dcterms:W3CDTF">2012-03-27T15:21:28Z</dcterms:created>
  <dcterms:modified xsi:type="dcterms:W3CDTF">2013-03-20T16:46:42Z</dcterms:modified>
</cp:coreProperties>
</file>